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17\Направлено в Минэнерго 12.07.2017\Чеченэнерго\"/>
    </mc:Choice>
  </mc:AlternateContent>
  <bookViews>
    <workbookView xWindow="480" yWindow="15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Лист1!$19:$21</definedName>
    <definedName name="_xlnm.Print_Area" localSheetId="0">Лист1!$A$1:$V$461</definedName>
  </definedNames>
  <calcPr calcId="162913"/>
</workbook>
</file>

<file path=xl/calcChain.xml><?xml version="1.0" encoding="utf-8"?>
<calcChain xmlns="http://schemas.openxmlformats.org/spreadsheetml/2006/main">
  <c r="V375" i="1" l="1"/>
  <c r="U375" i="1"/>
  <c r="V23" i="1"/>
  <c r="U23" i="1"/>
  <c r="V408" i="1" l="1"/>
  <c r="U408" i="1"/>
  <c r="V378" i="1"/>
  <c r="S200" i="1" l="1"/>
  <c r="H145" i="1" l="1"/>
  <c r="H72" i="1" l="1"/>
  <c r="H161" i="1" l="1"/>
  <c r="F164" i="1" l="1"/>
  <c r="D416" i="1" l="1"/>
  <c r="V448" i="1" l="1"/>
  <c r="U448" i="1"/>
  <c r="V446" i="1"/>
  <c r="U446" i="1"/>
  <c r="V444" i="1"/>
  <c r="U444" i="1"/>
  <c r="V443" i="1"/>
  <c r="U443" i="1"/>
  <c r="V441" i="1"/>
  <c r="U441" i="1"/>
  <c r="V439" i="1"/>
  <c r="U439" i="1"/>
  <c r="V438" i="1"/>
  <c r="U438" i="1"/>
  <c r="V436" i="1"/>
  <c r="U436" i="1"/>
  <c r="V435" i="1"/>
  <c r="U435" i="1"/>
  <c r="V434" i="1"/>
  <c r="U434" i="1"/>
  <c r="V432" i="1"/>
  <c r="U432" i="1"/>
  <c r="V428" i="1"/>
  <c r="U428" i="1"/>
  <c r="V427" i="1"/>
  <c r="U427" i="1"/>
  <c r="V426" i="1"/>
  <c r="U426" i="1"/>
  <c r="V425" i="1"/>
  <c r="U425" i="1"/>
  <c r="V424" i="1"/>
  <c r="U424" i="1"/>
  <c r="V423" i="1"/>
  <c r="U423" i="1"/>
  <c r="V422" i="1"/>
  <c r="U422" i="1"/>
  <c r="V421" i="1"/>
  <c r="U421" i="1"/>
  <c r="V420" i="1"/>
  <c r="U420" i="1"/>
  <c r="V419" i="1"/>
  <c r="U419" i="1"/>
  <c r="V418" i="1"/>
  <c r="U418" i="1"/>
  <c r="V417" i="1"/>
  <c r="U417" i="1"/>
  <c r="V415" i="1"/>
  <c r="U415" i="1"/>
  <c r="V414" i="1"/>
  <c r="U414" i="1"/>
  <c r="V413" i="1"/>
  <c r="U413" i="1"/>
  <c r="V412" i="1"/>
  <c r="U412" i="1"/>
  <c r="V411" i="1"/>
  <c r="U411" i="1"/>
  <c r="V410" i="1"/>
  <c r="U410" i="1"/>
  <c r="V409" i="1"/>
  <c r="U409" i="1"/>
  <c r="V407" i="1"/>
  <c r="U407" i="1"/>
  <c r="V406" i="1"/>
  <c r="U406" i="1"/>
  <c r="V405" i="1"/>
  <c r="U405" i="1"/>
  <c r="V404" i="1"/>
  <c r="U404" i="1"/>
  <c r="V403" i="1"/>
  <c r="U403" i="1"/>
  <c r="V400" i="1"/>
  <c r="U400" i="1"/>
  <c r="V399" i="1"/>
  <c r="U399" i="1"/>
  <c r="V398" i="1"/>
  <c r="U398" i="1"/>
  <c r="V397" i="1"/>
  <c r="U397" i="1"/>
  <c r="V396" i="1"/>
  <c r="U396" i="1"/>
  <c r="V395" i="1"/>
  <c r="U395" i="1"/>
  <c r="V394" i="1"/>
  <c r="U394" i="1"/>
  <c r="V393" i="1"/>
  <c r="U393" i="1"/>
  <c r="V392" i="1"/>
  <c r="U392" i="1"/>
  <c r="V391" i="1"/>
  <c r="U391" i="1"/>
  <c r="V388" i="1"/>
  <c r="U388" i="1"/>
  <c r="V387" i="1"/>
  <c r="U387" i="1"/>
  <c r="V385" i="1"/>
  <c r="U385" i="1"/>
  <c r="V384" i="1"/>
  <c r="U384" i="1"/>
  <c r="V383" i="1"/>
  <c r="U383" i="1"/>
  <c r="V382" i="1"/>
  <c r="U382" i="1"/>
  <c r="V381" i="1"/>
  <c r="U381" i="1"/>
  <c r="V380" i="1"/>
  <c r="U380" i="1"/>
  <c r="V379" i="1"/>
  <c r="U379" i="1"/>
  <c r="V368" i="1"/>
  <c r="U368" i="1"/>
  <c r="V367" i="1"/>
  <c r="U367" i="1"/>
  <c r="V366" i="1"/>
  <c r="U366" i="1"/>
  <c r="V365" i="1"/>
  <c r="U365" i="1"/>
  <c r="V364" i="1"/>
  <c r="U364" i="1"/>
  <c r="V363" i="1"/>
  <c r="U363" i="1"/>
  <c r="V362" i="1"/>
  <c r="U362" i="1"/>
  <c r="V361" i="1"/>
  <c r="U361" i="1"/>
  <c r="V360" i="1"/>
  <c r="U360" i="1"/>
  <c r="V359" i="1"/>
  <c r="U359" i="1"/>
  <c r="V358" i="1"/>
  <c r="U358" i="1"/>
  <c r="V357" i="1"/>
  <c r="U357" i="1"/>
  <c r="V356" i="1"/>
  <c r="U356" i="1"/>
  <c r="V355" i="1"/>
  <c r="U355" i="1"/>
  <c r="V354" i="1"/>
  <c r="U354" i="1"/>
  <c r="V353" i="1"/>
  <c r="U353" i="1"/>
  <c r="V350" i="1"/>
  <c r="U350" i="1"/>
  <c r="V349" i="1"/>
  <c r="U349" i="1"/>
  <c r="V345" i="1"/>
  <c r="U345" i="1"/>
  <c r="V344" i="1"/>
  <c r="U344" i="1"/>
  <c r="V281" i="1"/>
  <c r="U281" i="1"/>
  <c r="V280" i="1"/>
  <c r="U280" i="1"/>
  <c r="V279" i="1"/>
  <c r="U279" i="1"/>
  <c r="V278" i="1"/>
  <c r="U278" i="1"/>
  <c r="V277" i="1"/>
  <c r="U277" i="1"/>
  <c r="V276" i="1"/>
  <c r="U276" i="1"/>
  <c r="V275" i="1"/>
  <c r="U275" i="1"/>
  <c r="V274" i="1"/>
  <c r="U274" i="1"/>
  <c r="V271" i="1"/>
  <c r="U271" i="1"/>
  <c r="U270" i="1"/>
  <c r="V269" i="1"/>
  <c r="U269" i="1"/>
  <c r="V268" i="1"/>
  <c r="U268" i="1"/>
  <c r="V265" i="1"/>
  <c r="U265" i="1"/>
  <c r="V264" i="1"/>
  <c r="U264" i="1"/>
  <c r="V263" i="1"/>
  <c r="U263" i="1"/>
  <c r="V262" i="1"/>
  <c r="U262" i="1"/>
  <c r="V261" i="1"/>
  <c r="U261" i="1"/>
  <c r="V260" i="1"/>
  <c r="U260" i="1"/>
  <c r="V259" i="1"/>
  <c r="U259" i="1"/>
  <c r="V258" i="1"/>
  <c r="U258" i="1"/>
  <c r="V257" i="1"/>
  <c r="U257" i="1"/>
  <c r="V256" i="1"/>
  <c r="U256" i="1"/>
  <c r="V254" i="1"/>
  <c r="U254" i="1"/>
  <c r="V245" i="1"/>
  <c r="U245" i="1"/>
  <c r="V241" i="1"/>
  <c r="U241" i="1"/>
  <c r="V240" i="1"/>
  <c r="U240" i="1"/>
  <c r="U238" i="1"/>
  <c r="V236" i="1"/>
  <c r="U236" i="1"/>
  <c r="V233" i="1"/>
  <c r="U233" i="1"/>
  <c r="V231" i="1"/>
  <c r="U231" i="1"/>
  <c r="V230" i="1"/>
  <c r="U230" i="1"/>
  <c r="V227" i="1"/>
  <c r="U227" i="1"/>
  <c r="V226" i="1"/>
  <c r="U226" i="1"/>
  <c r="V225" i="1"/>
  <c r="U225" i="1"/>
  <c r="V221" i="1"/>
  <c r="U221" i="1"/>
  <c r="V220" i="1"/>
  <c r="U220" i="1"/>
  <c r="V208" i="1"/>
  <c r="U208" i="1"/>
  <c r="V183" i="1"/>
  <c r="U183" i="1"/>
  <c r="V182" i="1"/>
  <c r="U182" i="1"/>
  <c r="V181" i="1"/>
  <c r="U181" i="1"/>
  <c r="V180" i="1"/>
  <c r="U180" i="1"/>
  <c r="V179" i="1"/>
  <c r="U179" i="1"/>
  <c r="V178" i="1"/>
  <c r="U178" i="1"/>
  <c r="V177" i="1"/>
  <c r="U177" i="1"/>
  <c r="V174" i="1"/>
  <c r="U174" i="1"/>
  <c r="V172" i="1"/>
  <c r="U172" i="1"/>
  <c r="V171" i="1"/>
  <c r="U171" i="1"/>
  <c r="V170" i="1"/>
  <c r="U170" i="1"/>
  <c r="V169" i="1"/>
  <c r="U169" i="1"/>
  <c r="V168" i="1"/>
  <c r="U168" i="1"/>
  <c r="V157" i="1"/>
  <c r="U157" i="1"/>
  <c r="V156" i="1"/>
  <c r="U156" i="1"/>
  <c r="V155" i="1"/>
  <c r="U155" i="1"/>
  <c r="V152" i="1"/>
  <c r="U152" i="1"/>
  <c r="V151" i="1"/>
  <c r="U151" i="1"/>
  <c r="V150" i="1"/>
  <c r="U150" i="1"/>
  <c r="V149" i="1"/>
  <c r="U149" i="1"/>
  <c r="V146" i="1"/>
  <c r="U146" i="1"/>
  <c r="V144" i="1"/>
  <c r="U144" i="1"/>
  <c r="V143" i="1"/>
  <c r="U143" i="1"/>
  <c r="V142" i="1"/>
  <c r="U142" i="1"/>
  <c r="V141" i="1"/>
  <c r="U141" i="1"/>
  <c r="V140" i="1"/>
  <c r="U140" i="1"/>
  <c r="V137" i="1"/>
  <c r="U137" i="1"/>
  <c r="V136" i="1"/>
  <c r="U136" i="1"/>
  <c r="V135" i="1"/>
  <c r="U135" i="1"/>
  <c r="V134" i="1"/>
  <c r="U134" i="1"/>
  <c r="V131" i="1"/>
  <c r="U131" i="1"/>
  <c r="V129" i="1"/>
  <c r="U129" i="1"/>
  <c r="V128" i="1"/>
  <c r="U128" i="1"/>
  <c r="V127" i="1"/>
  <c r="U127" i="1"/>
  <c r="V126" i="1"/>
  <c r="U126" i="1"/>
  <c r="V125" i="1"/>
  <c r="U125" i="1"/>
  <c r="V122" i="1"/>
  <c r="U122" i="1"/>
  <c r="V121" i="1"/>
  <c r="U121" i="1"/>
  <c r="V120" i="1"/>
  <c r="U120" i="1"/>
  <c r="V119" i="1"/>
  <c r="U119" i="1"/>
  <c r="V116" i="1"/>
  <c r="U116" i="1"/>
  <c r="V114" i="1"/>
  <c r="U114" i="1"/>
  <c r="V113" i="1"/>
  <c r="U113" i="1"/>
  <c r="V112" i="1"/>
  <c r="U112" i="1"/>
  <c r="V111" i="1"/>
  <c r="U111" i="1"/>
  <c r="V110" i="1"/>
  <c r="U110" i="1"/>
  <c r="V94" i="1"/>
  <c r="U94" i="1"/>
  <c r="V93" i="1"/>
  <c r="U93" i="1"/>
  <c r="V92" i="1"/>
  <c r="U92" i="1"/>
  <c r="V91" i="1"/>
  <c r="U91" i="1"/>
  <c r="V88" i="1"/>
  <c r="U88" i="1"/>
  <c r="V86" i="1"/>
  <c r="U86" i="1"/>
  <c r="V85" i="1"/>
  <c r="U85" i="1"/>
  <c r="V84" i="1"/>
  <c r="U84" i="1"/>
  <c r="V83" i="1"/>
  <c r="U83" i="1"/>
  <c r="V82" i="1"/>
  <c r="U82" i="1"/>
  <c r="V77" i="1"/>
  <c r="U77" i="1"/>
  <c r="V59" i="1"/>
  <c r="U59" i="1"/>
  <c r="V51" i="1"/>
  <c r="U51" i="1"/>
  <c r="V50" i="1"/>
  <c r="U50" i="1"/>
  <c r="V49" i="1"/>
  <c r="U49" i="1"/>
  <c r="V48" i="1"/>
  <c r="U48" i="1"/>
  <c r="V45" i="1"/>
  <c r="U45" i="1"/>
  <c r="V43" i="1"/>
  <c r="U43" i="1"/>
  <c r="V42" i="1"/>
  <c r="U42" i="1"/>
  <c r="V41" i="1"/>
  <c r="U41" i="1"/>
  <c r="V40" i="1"/>
  <c r="U40" i="1"/>
  <c r="V39" i="1"/>
  <c r="U39" i="1"/>
  <c r="V36" i="1"/>
  <c r="U36" i="1"/>
  <c r="V35" i="1"/>
  <c r="U35" i="1"/>
  <c r="V34" i="1"/>
  <c r="U34" i="1"/>
  <c r="V33" i="1"/>
  <c r="U33" i="1"/>
  <c r="V30" i="1"/>
  <c r="U30" i="1"/>
  <c r="V28" i="1"/>
  <c r="U28" i="1"/>
  <c r="V27" i="1"/>
  <c r="U27" i="1"/>
  <c r="V26" i="1"/>
  <c r="U26" i="1"/>
  <c r="V25" i="1"/>
  <c r="U25" i="1"/>
  <c r="V24" i="1"/>
  <c r="U24" i="1"/>
  <c r="U239" i="1" l="1"/>
  <c r="E162" i="1" l="1"/>
  <c r="U201" i="1" l="1"/>
  <c r="S198" i="1"/>
  <c r="U197" i="1"/>
  <c r="U199" i="1"/>
  <c r="U198" i="1" l="1"/>
  <c r="U200" i="1"/>
  <c r="U273" i="1" l="1"/>
  <c r="U272" i="1"/>
  <c r="U437" i="1" l="1"/>
  <c r="F402" i="1"/>
  <c r="T389" i="1"/>
  <c r="S389" i="1"/>
  <c r="R389" i="1"/>
  <c r="Q389" i="1"/>
  <c r="O389" i="1"/>
  <c r="N389" i="1"/>
  <c r="M389" i="1"/>
  <c r="K389" i="1"/>
  <c r="I389" i="1"/>
  <c r="F389" i="1"/>
  <c r="E389" i="1"/>
  <c r="D389" i="1"/>
  <c r="D386" i="1" s="1"/>
  <c r="D378" i="1" s="1"/>
  <c r="D377" i="1" s="1"/>
  <c r="V343" i="1"/>
  <c r="U299" i="1"/>
  <c r="U295" i="1"/>
  <c r="U291" i="1"/>
  <c r="U288" i="1"/>
  <c r="U286" i="1"/>
  <c r="D229" i="1"/>
  <c r="U211" i="1"/>
  <c r="V207" i="1"/>
  <c r="V205" i="1"/>
  <c r="I386" i="1" l="1"/>
  <c r="V232" i="1"/>
  <c r="V193" i="1"/>
  <c r="U206" i="1"/>
  <c r="H304" i="1"/>
  <c r="V301" i="1"/>
  <c r="V348" i="1"/>
  <c r="V437" i="1"/>
  <c r="V291" i="1"/>
  <c r="V295" i="1"/>
  <c r="V297" i="1"/>
  <c r="V299" i="1"/>
  <c r="U390" i="1"/>
  <c r="G389" i="1"/>
  <c r="V206" i="1"/>
  <c r="V286" i="1"/>
  <c r="V190" i="1"/>
  <c r="U205" i="1"/>
  <c r="U207" i="1"/>
  <c r="U228" i="1"/>
  <c r="U232" i="1"/>
  <c r="U287" i="1"/>
  <c r="U289" i="1"/>
  <c r="U290" i="1"/>
  <c r="H389" i="1"/>
  <c r="D184" i="1"/>
  <c r="I164" i="1"/>
  <c r="F161" i="1"/>
  <c r="E161" i="1"/>
  <c r="U389" i="1" l="1"/>
  <c r="U132" i="1"/>
  <c r="U133" i="1"/>
  <c r="U130" i="1"/>
  <c r="U138" i="1"/>
  <c r="H164" i="1"/>
  <c r="U107" i="1"/>
  <c r="G164" i="1"/>
  <c r="V98" i="1"/>
  <c r="U74" i="1"/>
  <c r="V65" i="1"/>
  <c r="V54" i="1"/>
  <c r="I61" i="1"/>
  <c r="I38" i="1"/>
  <c r="I315" i="1"/>
  <c r="H23" i="1"/>
  <c r="I23" i="1"/>
  <c r="H61" i="1"/>
  <c r="D314" i="1"/>
  <c r="G61" i="1" l="1"/>
  <c r="F38" i="1"/>
  <c r="F61" i="1"/>
  <c r="F23" i="1"/>
  <c r="H38" i="1"/>
  <c r="V74" i="1"/>
  <c r="G23" i="1"/>
  <c r="I67" i="1"/>
  <c r="G38" i="1"/>
  <c r="F315" i="1" l="1"/>
  <c r="F184" i="1"/>
  <c r="T433" i="1" l="1"/>
  <c r="S433" i="1"/>
  <c r="R433" i="1"/>
  <c r="Q433" i="1"/>
  <c r="P433" i="1"/>
  <c r="O433" i="1"/>
  <c r="N433" i="1"/>
  <c r="M433" i="1"/>
  <c r="L433" i="1"/>
  <c r="K433" i="1"/>
  <c r="J433" i="1"/>
  <c r="I433" i="1"/>
  <c r="H433" i="1"/>
  <c r="G433" i="1"/>
  <c r="F433" i="1"/>
  <c r="E433" i="1"/>
  <c r="D433" i="1"/>
  <c r="T430" i="1"/>
  <c r="S430" i="1"/>
  <c r="R430" i="1"/>
  <c r="P430" i="1"/>
  <c r="N430" i="1"/>
  <c r="I430" i="1"/>
  <c r="H430" i="1"/>
  <c r="G430" i="1"/>
  <c r="F430" i="1"/>
  <c r="E430" i="1"/>
  <c r="T416" i="1"/>
  <c r="S416" i="1"/>
  <c r="R416" i="1"/>
  <c r="Q416" i="1"/>
  <c r="P416" i="1"/>
  <c r="O416" i="1"/>
  <c r="N416" i="1"/>
  <c r="M416" i="1"/>
  <c r="L416" i="1"/>
  <c r="K416" i="1"/>
  <c r="J416" i="1"/>
  <c r="I416" i="1"/>
  <c r="H416" i="1"/>
  <c r="G416" i="1"/>
  <c r="F416" i="1"/>
  <c r="E416" i="1"/>
  <c r="T402" i="1"/>
  <c r="S402" i="1"/>
  <c r="K402" i="1"/>
  <c r="J402" i="1"/>
  <c r="I402" i="1"/>
  <c r="H402" i="1"/>
  <c r="G402" i="1"/>
  <c r="E402" i="1"/>
  <c r="T386" i="1"/>
  <c r="S386" i="1"/>
  <c r="R386" i="1"/>
  <c r="Q386" i="1"/>
  <c r="O386" i="1"/>
  <c r="N386" i="1"/>
  <c r="M386" i="1"/>
  <c r="K386" i="1"/>
  <c r="I378" i="1"/>
  <c r="H386" i="1"/>
  <c r="G386" i="1"/>
  <c r="F386" i="1"/>
  <c r="E386" i="1"/>
  <c r="E378" i="1" s="1"/>
  <c r="E377" i="1" s="1"/>
  <c r="I352" i="1"/>
  <c r="H352" i="1"/>
  <c r="G352" i="1"/>
  <c r="F352" i="1"/>
  <c r="E352" i="1"/>
  <c r="D352" i="1"/>
  <c r="V340" i="1"/>
  <c r="U340" i="1"/>
  <c r="V339" i="1"/>
  <c r="U339" i="1"/>
  <c r="V338" i="1"/>
  <c r="U338" i="1"/>
  <c r="V336" i="1"/>
  <c r="U336" i="1"/>
  <c r="V335" i="1"/>
  <c r="U335" i="1"/>
  <c r="V333" i="1"/>
  <c r="U333" i="1"/>
  <c r="V332" i="1"/>
  <c r="U332" i="1"/>
  <c r="V331" i="1"/>
  <c r="U331" i="1"/>
  <c r="V329" i="1"/>
  <c r="U329" i="1"/>
  <c r="V328" i="1"/>
  <c r="U328" i="1"/>
  <c r="V326" i="1"/>
  <c r="U326" i="1"/>
  <c r="V325" i="1"/>
  <c r="U325" i="1"/>
  <c r="V324" i="1"/>
  <c r="U324" i="1"/>
  <c r="V323" i="1"/>
  <c r="U323" i="1"/>
  <c r="V322" i="1"/>
  <c r="U322" i="1"/>
  <c r="G315" i="1"/>
  <c r="E315" i="1"/>
  <c r="D315" i="1"/>
  <c r="I314" i="1"/>
  <c r="H314" i="1"/>
  <c r="G314" i="1"/>
  <c r="F314" i="1"/>
  <c r="E314" i="1"/>
  <c r="I312" i="1"/>
  <c r="G312" i="1"/>
  <c r="F312" i="1"/>
  <c r="E312" i="1"/>
  <c r="D312" i="1"/>
  <c r="I304" i="1"/>
  <c r="G304" i="1"/>
  <c r="F304" i="1"/>
  <c r="E304" i="1"/>
  <c r="D304" i="1"/>
  <c r="I282" i="1"/>
  <c r="G282" i="1"/>
  <c r="E282" i="1"/>
  <c r="D282" i="1"/>
  <c r="I247" i="1"/>
  <c r="H247" i="1"/>
  <c r="G247" i="1"/>
  <c r="F247" i="1"/>
  <c r="E247" i="1"/>
  <c r="D247" i="1"/>
  <c r="I244" i="1"/>
  <c r="H244" i="1"/>
  <c r="G244" i="1"/>
  <c r="I243" i="1"/>
  <c r="G243" i="1"/>
  <c r="F243" i="1"/>
  <c r="E243" i="1"/>
  <c r="T237" i="1"/>
  <c r="S237" i="1"/>
  <c r="Q237" i="1"/>
  <c r="O237" i="1"/>
  <c r="M237" i="1"/>
  <c r="K237" i="1"/>
  <c r="I237" i="1"/>
  <c r="H237" i="1"/>
  <c r="G237" i="1"/>
  <c r="F237" i="1"/>
  <c r="F248" i="1" s="1"/>
  <c r="E237" i="1"/>
  <c r="D237" i="1"/>
  <c r="T229" i="1"/>
  <c r="S229" i="1"/>
  <c r="R229" i="1"/>
  <c r="Q229" i="1"/>
  <c r="P229" i="1"/>
  <c r="O229" i="1"/>
  <c r="N229" i="1"/>
  <c r="M229" i="1"/>
  <c r="L229" i="1"/>
  <c r="K229" i="1"/>
  <c r="J229" i="1"/>
  <c r="I229" i="1"/>
  <c r="H229" i="1"/>
  <c r="G229" i="1"/>
  <c r="F229" i="1"/>
  <c r="E229" i="1"/>
  <c r="T224" i="1"/>
  <c r="S224" i="1"/>
  <c r="R224" i="1"/>
  <c r="Q224" i="1"/>
  <c r="P224" i="1"/>
  <c r="O224" i="1"/>
  <c r="N224" i="1"/>
  <c r="M224" i="1"/>
  <c r="L224" i="1"/>
  <c r="K224" i="1"/>
  <c r="J224" i="1"/>
  <c r="I224" i="1"/>
  <c r="H224" i="1"/>
  <c r="G224" i="1"/>
  <c r="F224" i="1"/>
  <c r="E224" i="1"/>
  <c r="D224" i="1"/>
  <c r="D234" i="1" s="1"/>
  <c r="I219" i="1"/>
  <c r="H219" i="1"/>
  <c r="G219" i="1"/>
  <c r="T217" i="1"/>
  <c r="S217" i="1"/>
  <c r="I217" i="1"/>
  <c r="H217" i="1"/>
  <c r="G217" i="1"/>
  <c r="I209" i="1"/>
  <c r="H209" i="1"/>
  <c r="G209" i="1"/>
  <c r="F209" i="1"/>
  <c r="E209" i="1"/>
  <c r="D209" i="1"/>
  <c r="I202" i="1"/>
  <c r="G202" i="1"/>
  <c r="F202" i="1"/>
  <c r="E202" i="1"/>
  <c r="I184" i="1"/>
  <c r="G184" i="1"/>
  <c r="E184" i="1"/>
  <c r="K162" i="1"/>
  <c r="J162" i="1"/>
  <c r="I162" i="1"/>
  <c r="H162" i="1"/>
  <c r="G162" i="1"/>
  <c r="F162" i="1"/>
  <c r="K161" i="1"/>
  <c r="J161" i="1"/>
  <c r="I161" i="1"/>
  <c r="G161" i="1"/>
  <c r="I153" i="1"/>
  <c r="H153" i="1"/>
  <c r="G153" i="1"/>
  <c r="F153" i="1"/>
  <c r="E153" i="1"/>
  <c r="D153" i="1"/>
  <c r="I148" i="1"/>
  <c r="H148" i="1"/>
  <c r="G148" i="1"/>
  <c r="F148" i="1"/>
  <c r="E148" i="1"/>
  <c r="D148" i="1"/>
  <c r="I147" i="1"/>
  <c r="H147" i="1"/>
  <c r="G147" i="1"/>
  <c r="F147" i="1"/>
  <c r="E147" i="1"/>
  <c r="D147" i="1"/>
  <c r="I145" i="1"/>
  <c r="G145" i="1"/>
  <c r="F145" i="1"/>
  <c r="E145" i="1"/>
  <c r="D145" i="1"/>
  <c r="S124" i="1"/>
  <c r="Q124" i="1"/>
  <c r="O124" i="1"/>
  <c r="M124" i="1"/>
  <c r="K124" i="1"/>
  <c r="I124" i="1"/>
  <c r="H124" i="1"/>
  <c r="G124" i="1"/>
  <c r="F124" i="1"/>
  <c r="E124" i="1"/>
  <c r="D124" i="1"/>
  <c r="I108" i="1"/>
  <c r="H108" i="1"/>
  <c r="G108" i="1"/>
  <c r="F108" i="1"/>
  <c r="E108" i="1"/>
  <c r="D108" i="1"/>
  <c r="I102" i="1"/>
  <c r="H102" i="1"/>
  <c r="G102" i="1"/>
  <c r="F102" i="1"/>
  <c r="E102" i="1"/>
  <c r="D102" i="1"/>
  <c r="I96" i="1"/>
  <c r="H96" i="1"/>
  <c r="G96" i="1"/>
  <c r="F96" i="1"/>
  <c r="E96" i="1"/>
  <c r="D96" i="1"/>
  <c r="I95" i="1"/>
  <c r="H95" i="1"/>
  <c r="G95" i="1"/>
  <c r="F95" i="1"/>
  <c r="E95" i="1"/>
  <c r="D95" i="1"/>
  <c r="I90" i="1"/>
  <c r="H90" i="1"/>
  <c r="G90" i="1"/>
  <c r="F90" i="1"/>
  <c r="E90" i="1"/>
  <c r="D90" i="1"/>
  <c r="I89" i="1"/>
  <c r="H89" i="1"/>
  <c r="G89" i="1"/>
  <c r="F89" i="1"/>
  <c r="E89" i="1"/>
  <c r="D89" i="1"/>
  <c r="I87" i="1"/>
  <c r="H87" i="1"/>
  <c r="G87" i="1"/>
  <c r="F87" i="1"/>
  <c r="E87" i="1"/>
  <c r="D87" i="1"/>
  <c r="S72" i="1"/>
  <c r="I72" i="1"/>
  <c r="G72" i="1"/>
  <c r="F72" i="1"/>
  <c r="E72" i="1"/>
  <c r="D72" i="1"/>
  <c r="G67" i="1"/>
  <c r="F67" i="1"/>
  <c r="E67" i="1"/>
  <c r="D67" i="1"/>
  <c r="E61" i="1"/>
  <c r="D61" i="1"/>
  <c r="I73" i="1"/>
  <c r="G73" i="1"/>
  <c r="F73" i="1"/>
  <c r="E38" i="1"/>
  <c r="E73" i="1" s="1"/>
  <c r="E76" i="1" s="1"/>
  <c r="D38" i="1"/>
  <c r="D73" i="1" s="1"/>
  <c r="I306" i="1"/>
  <c r="G306" i="1"/>
  <c r="F306" i="1"/>
  <c r="E23" i="1"/>
  <c r="E306" i="1" s="1"/>
  <c r="D23" i="1"/>
  <c r="D306" i="1" s="1"/>
  <c r="D242" i="1" l="1"/>
  <c r="D248" i="1"/>
  <c r="E242" i="1"/>
  <c r="E248" i="1"/>
  <c r="E249" i="1" s="1"/>
  <c r="I246" i="1"/>
  <c r="H248" i="1"/>
  <c r="F401" i="1"/>
  <c r="F76" i="1"/>
  <c r="I377" i="1"/>
  <c r="I76" i="1"/>
  <c r="F378" i="1"/>
  <c r="G248" i="1"/>
  <c r="R378" i="1"/>
  <c r="M378" i="1"/>
  <c r="Q378" i="1"/>
  <c r="N378" i="1"/>
  <c r="K378" i="1"/>
  <c r="O378" i="1"/>
  <c r="S378" i="1"/>
  <c r="T378" i="1"/>
  <c r="G249" i="1"/>
  <c r="I242" i="1"/>
  <c r="I248" i="1"/>
  <c r="M248" i="1"/>
  <c r="Q248" i="1"/>
  <c r="F242" i="1"/>
  <c r="K248" i="1"/>
  <c r="O248" i="1"/>
  <c r="S248" i="1"/>
  <c r="T248" i="1"/>
  <c r="V229" i="1"/>
  <c r="U416" i="1"/>
  <c r="E401" i="1"/>
  <c r="E376" i="1" s="1"/>
  <c r="E375" i="1" s="1"/>
  <c r="G76" i="1"/>
  <c r="H234" i="1"/>
  <c r="V224" i="1"/>
  <c r="G242" i="1"/>
  <c r="U237" i="1"/>
  <c r="H378" i="1"/>
  <c r="V433" i="1"/>
  <c r="H242" i="1"/>
  <c r="G246" i="1"/>
  <c r="V416" i="1"/>
  <c r="U124" i="1"/>
  <c r="U224" i="1"/>
  <c r="U229" i="1"/>
  <c r="H246" i="1"/>
  <c r="G378" i="1"/>
  <c r="U386" i="1"/>
  <c r="U433" i="1"/>
  <c r="K401" i="1"/>
  <c r="I401" i="1"/>
  <c r="I251" i="1"/>
  <c r="J401" i="1"/>
  <c r="S401" i="1"/>
  <c r="E234" i="1"/>
  <c r="I234" i="1"/>
  <c r="G401" i="1"/>
  <c r="F234" i="1"/>
  <c r="G251" i="1"/>
  <c r="H401" i="1"/>
  <c r="T401" i="1"/>
  <c r="F81" i="1"/>
  <c r="G81" i="1"/>
  <c r="D81" i="1"/>
  <c r="H81" i="1"/>
  <c r="E81" i="1"/>
  <c r="E109" i="1" s="1"/>
  <c r="I81" i="1"/>
  <c r="G234" i="1"/>
  <c r="D249" i="1"/>
  <c r="F249" i="1"/>
  <c r="I249" i="1" l="1"/>
  <c r="F109" i="1"/>
  <c r="I109" i="1"/>
  <c r="F377" i="1"/>
  <c r="O377" i="1"/>
  <c r="N377" i="1"/>
  <c r="M377" i="1"/>
  <c r="T377" i="1"/>
  <c r="S377" i="1"/>
  <c r="K377" i="1"/>
  <c r="Q377" i="1"/>
  <c r="R377" i="1"/>
  <c r="G109" i="1"/>
  <c r="H377" i="1"/>
  <c r="H249" i="1"/>
  <c r="U248" i="1"/>
  <c r="I376" i="1"/>
  <c r="H109" i="1"/>
  <c r="G377" i="1"/>
  <c r="U378" i="1"/>
  <c r="D76" i="1"/>
  <c r="D109" i="1"/>
  <c r="E160" i="1"/>
  <c r="E165" i="1" s="1"/>
  <c r="E139" i="1"/>
  <c r="F160" i="1" l="1"/>
  <c r="I139" i="1"/>
  <c r="I160" i="1"/>
  <c r="G139" i="1"/>
  <c r="H139" i="1"/>
  <c r="F165" i="1"/>
  <c r="U377" i="1"/>
  <c r="F376" i="1"/>
  <c r="F139" i="1"/>
  <c r="I375" i="1"/>
  <c r="S376" i="1"/>
  <c r="T376" i="1"/>
  <c r="G160" i="1"/>
  <c r="H160" i="1"/>
  <c r="H376" i="1"/>
  <c r="G376" i="1"/>
  <c r="D160" i="1"/>
  <c r="D139" i="1"/>
  <c r="I165" i="1" l="1"/>
  <c r="G165" i="1"/>
  <c r="H165" i="1"/>
  <c r="H375" i="1"/>
  <c r="F375" i="1"/>
  <c r="T375" i="1"/>
  <c r="S375" i="1"/>
  <c r="G375" i="1"/>
  <c r="V158" i="1"/>
  <c r="V154" i="1"/>
  <c r="U158" i="1"/>
  <c r="U154" i="1"/>
  <c r="D165" i="1"/>
  <c r="F282" i="1" l="1"/>
  <c r="H202" i="1" l="1"/>
  <c r="H243" i="1" l="1"/>
  <c r="H306" i="1"/>
  <c r="H184" i="1" l="1"/>
  <c r="H315" i="1"/>
  <c r="H312" i="1"/>
  <c r="H251" i="1"/>
  <c r="V270" i="1" l="1"/>
  <c r="H282" i="1"/>
  <c r="H67" i="1" l="1"/>
  <c r="U267" i="1" l="1"/>
  <c r="U266" i="1"/>
  <c r="T198" i="1" l="1"/>
  <c r="V198" i="1" l="1"/>
  <c r="V197" i="1" l="1"/>
  <c r="V199" i="1" l="1"/>
  <c r="T200" i="1"/>
  <c r="V200" i="1" l="1"/>
  <c r="E244" i="1" l="1"/>
  <c r="E246" i="1" l="1"/>
  <c r="E251" i="1"/>
  <c r="U216" i="1" l="1"/>
  <c r="U215" i="1"/>
  <c r="U214" i="1"/>
  <c r="U212" i="1"/>
  <c r="K217" i="1"/>
  <c r="U218" i="1"/>
  <c r="Q217" i="1"/>
  <c r="M217" i="1"/>
  <c r="U213" i="1"/>
  <c r="O217" i="1"/>
  <c r="U217" i="1" l="1"/>
  <c r="D243" i="1" l="1"/>
  <c r="D202" i="1"/>
  <c r="J430" i="1" l="1"/>
  <c r="K430" i="1"/>
  <c r="J95" i="1" l="1"/>
  <c r="U429" i="1" l="1"/>
  <c r="K376" i="1"/>
  <c r="O430" i="1"/>
  <c r="Q430" i="1"/>
  <c r="M430" i="1"/>
  <c r="U431" i="1"/>
  <c r="U75" i="1" l="1"/>
  <c r="U188" i="1"/>
  <c r="O72" i="1"/>
  <c r="U66" i="1"/>
  <c r="U186" i="1"/>
  <c r="U204" i="1"/>
  <c r="U223" i="1"/>
  <c r="U285" i="1"/>
  <c r="U297" i="1"/>
  <c r="M72" i="1"/>
  <c r="Q72" i="1"/>
  <c r="U70" i="1"/>
  <c r="K72" i="1"/>
  <c r="U298" i="1"/>
  <c r="Q209" i="1"/>
  <c r="M209" i="1"/>
  <c r="Q244" i="1"/>
  <c r="S164" i="1"/>
  <c r="U53" i="1"/>
  <c r="K209" i="1"/>
  <c r="O209" i="1"/>
  <c r="K375" i="1"/>
  <c r="Q315" i="1"/>
  <c r="K315" i="1"/>
  <c r="K61" i="1"/>
  <c r="K244" i="1"/>
  <c r="S153" i="1"/>
  <c r="O315" i="1"/>
  <c r="O244" i="1"/>
  <c r="S312" i="1"/>
  <c r="U185" i="1"/>
  <c r="U430" i="1"/>
  <c r="U103" i="1" l="1"/>
  <c r="U71" i="1"/>
  <c r="U296" i="1"/>
  <c r="S95" i="1"/>
  <c r="S89" i="1"/>
  <c r="M202" i="1"/>
  <c r="O202" i="1"/>
  <c r="O61" i="1"/>
  <c r="Q202" i="1"/>
  <c r="U189" i="1"/>
  <c r="U72" i="1"/>
  <c r="U187" i="1"/>
  <c r="K246" i="1"/>
  <c r="M38" i="1"/>
  <c r="M23" i="1"/>
  <c r="M352" i="1"/>
  <c r="M87" i="1"/>
  <c r="U303" i="1"/>
  <c r="U255" i="1"/>
  <c r="K282" i="1"/>
  <c r="U117" i="1"/>
  <c r="K147" i="1"/>
  <c r="U78" i="1"/>
  <c r="Q246" i="1"/>
  <c r="U348" i="1"/>
  <c r="U235" i="1"/>
  <c r="K242" i="1"/>
  <c r="U190" i="1"/>
  <c r="U123" i="1"/>
  <c r="K153" i="1"/>
  <c r="U69" i="1"/>
  <c r="U105" i="1"/>
  <c r="U56" i="1"/>
  <c r="U64" i="1"/>
  <c r="M242" i="1"/>
  <c r="S147" i="1"/>
  <c r="O89" i="1"/>
  <c r="U222" i="1"/>
  <c r="K247" i="1"/>
  <c r="K234" i="1"/>
  <c r="U79" i="1"/>
  <c r="S148" i="1"/>
  <c r="S304" i="1"/>
  <c r="Q314" i="1"/>
  <c r="M67" i="1"/>
  <c r="Q95" i="1"/>
  <c r="U302" i="1"/>
  <c r="U191" i="1"/>
  <c r="U32" i="1"/>
  <c r="K90" i="1"/>
  <c r="M304" i="1"/>
  <c r="O247" i="1"/>
  <c r="O234" i="1"/>
  <c r="U118" i="1"/>
  <c r="K148" i="1"/>
  <c r="O23" i="1"/>
  <c r="O352" i="1"/>
  <c r="O87" i="1"/>
  <c r="U192" i="1"/>
  <c r="U57" i="1"/>
  <c r="U104" i="1"/>
  <c r="M164" i="1"/>
  <c r="O161" i="1"/>
  <c r="S314" i="1"/>
  <c r="M247" i="1"/>
  <c r="M234" i="1"/>
  <c r="Q38" i="1"/>
  <c r="U52" i="1"/>
  <c r="O282" i="1"/>
  <c r="U97" i="1"/>
  <c r="K96" i="1"/>
  <c r="K102" i="1"/>
  <c r="O246" i="1"/>
  <c r="U347" i="1"/>
  <c r="U63" i="1"/>
  <c r="Q312" i="1"/>
  <c r="Q108" i="1"/>
  <c r="O96" i="1"/>
  <c r="O102" i="1"/>
  <c r="S247" i="1"/>
  <c r="S234" i="1"/>
  <c r="Q67" i="1"/>
  <c r="M95" i="1"/>
  <c r="M108" i="1"/>
  <c r="K202" i="1"/>
  <c r="K23" i="1"/>
  <c r="U29" i="1"/>
  <c r="K352" i="1"/>
  <c r="K87" i="1"/>
  <c r="M282" i="1"/>
  <c r="U115" i="1"/>
  <c r="K145" i="1"/>
  <c r="U101" i="1"/>
  <c r="U65" i="1"/>
  <c r="Q90" i="1"/>
  <c r="U100" i="1"/>
  <c r="U31" i="1"/>
  <c r="K89" i="1"/>
  <c r="O312" i="1"/>
  <c r="M314" i="1"/>
  <c r="Q147" i="1"/>
  <c r="M147" i="1"/>
  <c r="S67" i="1"/>
  <c r="O67" i="1"/>
  <c r="Q89" i="1"/>
  <c r="M89" i="1"/>
  <c r="U300" i="1"/>
  <c r="U284" i="1"/>
  <c r="K304" i="1"/>
  <c r="U193" i="1"/>
  <c r="U99" i="1"/>
  <c r="U68" i="1"/>
  <c r="U58" i="1"/>
  <c r="O242" i="1"/>
  <c r="O314" i="1"/>
  <c r="M148" i="1"/>
  <c r="O108" i="1"/>
  <c r="M312" i="1"/>
  <c r="Q145" i="1"/>
  <c r="M145" i="1"/>
  <c r="Q102" i="1"/>
  <c r="Q96" i="1"/>
  <c r="M102" i="1"/>
  <c r="M96" i="1"/>
  <c r="M61" i="1"/>
  <c r="Q23" i="1"/>
  <c r="Q352" i="1"/>
  <c r="Q87" i="1"/>
  <c r="U346" i="1"/>
  <c r="U293" i="1"/>
  <c r="U196" i="1"/>
  <c r="U98" i="1"/>
  <c r="K67" i="1"/>
  <c r="O148" i="1"/>
  <c r="S61" i="1"/>
  <c r="O38" i="1"/>
  <c r="O90" i="1"/>
  <c r="K164" i="1"/>
  <c r="U163" i="1"/>
  <c r="M161" i="1"/>
  <c r="U194" i="1"/>
  <c r="U175" i="1"/>
  <c r="K314" i="1"/>
  <c r="U80" i="1"/>
  <c r="U54" i="1"/>
  <c r="U342" i="1"/>
  <c r="O147" i="1"/>
  <c r="U294" i="1"/>
  <c r="M219" i="1"/>
  <c r="S38" i="1"/>
  <c r="S145" i="1"/>
  <c r="O145" i="1"/>
  <c r="S102" i="1"/>
  <c r="S96" i="1"/>
  <c r="O153" i="1"/>
  <c r="U351" i="1"/>
  <c r="U210" i="1"/>
  <c r="K219" i="1"/>
  <c r="U55" i="1"/>
  <c r="Q148" i="1"/>
  <c r="S315" i="1"/>
  <c r="M90" i="1"/>
  <c r="U46" i="1"/>
  <c r="S243" i="1"/>
  <c r="S184" i="1"/>
  <c r="O304" i="1"/>
  <c r="S244" i="1"/>
  <c r="S209" i="1"/>
  <c r="S202" i="1"/>
  <c r="Q242" i="1"/>
  <c r="O219" i="1"/>
  <c r="Q153" i="1"/>
  <c r="M153" i="1"/>
  <c r="O95" i="1"/>
  <c r="U369" i="1"/>
  <c r="U343" i="1"/>
  <c r="U292" i="1"/>
  <c r="U195" i="1"/>
  <c r="U176" i="1"/>
  <c r="U47" i="1"/>
  <c r="Q247" i="1"/>
  <c r="Q234" i="1"/>
  <c r="M315" i="1"/>
  <c r="S108" i="1"/>
  <c r="Q304" i="1"/>
  <c r="S219" i="1"/>
  <c r="U203" i="1"/>
  <c r="U173" i="1"/>
  <c r="K312" i="1"/>
  <c r="K108" i="1"/>
  <c r="K38" i="1"/>
  <c r="U44" i="1"/>
  <c r="Q61" i="1"/>
  <c r="S23" i="1"/>
  <c r="S87" i="1"/>
  <c r="S352" i="1"/>
  <c r="U283" i="1"/>
  <c r="U106" i="1"/>
  <c r="U37" i="1"/>
  <c r="K95" i="1"/>
  <c r="S90" i="1"/>
  <c r="U301" i="1"/>
  <c r="U60" i="1"/>
  <c r="Q282" i="1"/>
  <c r="Q164" i="1"/>
  <c r="S161" i="1"/>
  <c r="S242" i="1"/>
  <c r="Q219" i="1"/>
  <c r="M244" i="1"/>
  <c r="U62" i="1"/>
  <c r="S282" i="1"/>
  <c r="O164" i="1"/>
  <c r="Q161" i="1"/>
  <c r="M246" i="1" l="1"/>
  <c r="S251" i="1"/>
  <c r="U352" i="1"/>
  <c r="U202" i="1"/>
  <c r="S249" i="1"/>
  <c r="U96" i="1"/>
  <c r="O162" i="1"/>
  <c r="U90" i="1"/>
  <c r="U242" i="1"/>
  <c r="U282" i="1"/>
  <c r="S81" i="1"/>
  <c r="U38" i="1"/>
  <c r="K73" i="1"/>
  <c r="Q249" i="1"/>
  <c r="S306" i="1"/>
  <c r="S73" i="1"/>
  <c r="U161" i="1"/>
  <c r="U67" i="1"/>
  <c r="O81" i="1"/>
  <c r="U234" i="1"/>
  <c r="U147" i="1"/>
  <c r="M73" i="1"/>
  <c r="U95" i="1"/>
  <c r="S246" i="1"/>
  <c r="U304" i="1"/>
  <c r="U145" i="1"/>
  <c r="K81" i="1"/>
  <c r="M249" i="1"/>
  <c r="U247" i="1"/>
  <c r="K249" i="1"/>
  <c r="U244" i="1"/>
  <c r="Q162" i="1"/>
  <c r="S162" i="1"/>
  <c r="U108" i="1"/>
  <c r="U219" i="1"/>
  <c r="U164" i="1"/>
  <c r="M162" i="1"/>
  <c r="O73" i="1"/>
  <c r="Q81" i="1"/>
  <c r="U305" i="1"/>
  <c r="U89" i="1"/>
  <c r="U87" i="1"/>
  <c r="U102" i="1"/>
  <c r="Q73" i="1"/>
  <c r="U148" i="1"/>
  <c r="O249" i="1"/>
  <c r="U209" i="1"/>
  <c r="U153" i="1"/>
  <c r="M81" i="1"/>
  <c r="U61" i="1"/>
  <c r="M109" i="1" l="1"/>
  <c r="Q109" i="1"/>
  <c r="M76" i="1"/>
  <c r="S76" i="1"/>
  <c r="Q76" i="1"/>
  <c r="U81" i="1"/>
  <c r="K109" i="1"/>
  <c r="U246" i="1"/>
  <c r="O109" i="1"/>
  <c r="U73" i="1"/>
  <c r="K76" i="1"/>
  <c r="U162" i="1"/>
  <c r="U249" i="1"/>
  <c r="S109" i="1"/>
  <c r="O76" i="1"/>
  <c r="O139" i="1" l="1"/>
  <c r="O160" i="1"/>
  <c r="Q160" i="1"/>
  <c r="Q139" i="1"/>
  <c r="M160" i="1"/>
  <c r="M139" i="1"/>
  <c r="U76" i="1"/>
  <c r="S160" i="1"/>
  <c r="S139" i="1"/>
  <c r="K160" i="1"/>
  <c r="U109" i="1"/>
  <c r="K139" i="1"/>
  <c r="U160" i="1" l="1"/>
  <c r="K165" i="1"/>
  <c r="O165" i="1"/>
  <c r="U139" i="1"/>
  <c r="M165" i="1"/>
  <c r="S165" i="1"/>
  <c r="Q165" i="1"/>
  <c r="J153" i="1" l="1"/>
  <c r="P389" i="1" l="1"/>
  <c r="J389" i="1" l="1"/>
  <c r="V390" i="1"/>
  <c r="L389" i="1"/>
  <c r="P386" i="1"/>
  <c r="L386" i="1" l="1"/>
  <c r="P378" i="1"/>
  <c r="V389" i="1"/>
  <c r="J386" i="1"/>
  <c r="P377" i="1" l="1"/>
  <c r="J378" i="1"/>
  <c r="V386" i="1"/>
  <c r="L378" i="1"/>
  <c r="L377" i="1" l="1"/>
  <c r="J377" i="1"/>
  <c r="J376" i="1" l="1"/>
  <c r="V377" i="1"/>
  <c r="J375" i="1" l="1"/>
  <c r="D402" i="1" l="1"/>
  <c r="D401" i="1" s="1"/>
  <c r="D376" i="1" s="1"/>
  <c r="D375" i="1" s="1"/>
  <c r="Q402" i="1" l="1"/>
  <c r="M402" i="1" l="1"/>
  <c r="O402" i="1"/>
  <c r="Q401" i="1"/>
  <c r="Q376" i="1" l="1"/>
  <c r="U402" i="1"/>
  <c r="M401" i="1"/>
  <c r="O401" i="1"/>
  <c r="U250" i="1" l="1"/>
  <c r="O376" i="1"/>
  <c r="Q375" i="1"/>
  <c r="U401" i="1"/>
  <c r="M376" i="1"/>
  <c r="M375" i="1" l="1"/>
  <c r="U376" i="1"/>
  <c r="O375" i="1"/>
  <c r="Q306" i="1" l="1"/>
  <c r="Q184" i="1"/>
  <c r="Q243" i="1"/>
  <c r="Q251" i="1" l="1"/>
  <c r="N402" i="1" l="1"/>
  <c r="P402" i="1"/>
  <c r="N401" i="1" l="1"/>
  <c r="P401" i="1"/>
  <c r="P376" i="1" l="1"/>
  <c r="N376" i="1"/>
  <c r="N375" i="1" l="1"/>
  <c r="P375" i="1"/>
  <c r="R402" i="1" l="1"/>
  <c r="R401" i="1" l="1"/>
  <c r="R376" i="1" l="1"/>
  <c r="R375" i="1" l="1"/>
  <c r="J147" i="1" l="1"/>
  <c r="J148" i="1" l="1"/>
  <c r="V302" i="1" l="1"/>
  <c r="V303" i="1"/>
  <c r="L402" i="1" l="1"/>
  <c r="L401" i="1" l="1"/>
  <c r="V402" i="1"/>
  <c r="V401" i="1" l="1"/>
  <c r="L430" i="1" l="1"/>
  <c r="V431" i="1"/>
  <c r="V430" i="1" l="1"/>
  <c r="V105" i="1" l="1"/>
  <c r="V300" i="1" l="1"/>
  <c r="V201" i="1"/>
  <c r="V60" i="1" l="1"/>
  <c r="V175" i="1"/>
  <c r="J314" i="1"/>
  <c r="N95" i="1"/>
  <c r="R89" i="1"/>
  <c r="R102" i="1"/>
  <c r="V78" i="1"/>
  <c r="V64" i="1"/>
  <c r="L153" i="1"/>
  <c r="V100" i="1"/>
  <c r="R95" i="1"/>
  <c r="V31" i="1"/>
  <c r="J89" i="1"/>
  <c r="P102" i="1"/>
  <c r="J56" i="1"/>
  <c r="V57" i="1"/>
  <c r="V63" i="1"/>
  <c r="T89" i="1"/>
  <c r="P352" i="1"/>
  <c r="P87" i="1"/>
  <c r="V99" i="1"/>
  <c r="V46" i="1"/>
  <c r="J38" i="1"/>
  <c r="V44" i="1"/>
  <c r="J23" i="1"/>
  <c r="J87" i="1"/>
  <c r="V29" i="1"/>
  <c r="J352" i="1"/>
  <c r="V123" i="1"/>
  <c r="N89" i="1"/>
  <c r="V52" i="1"/>
  <c r="L87" i="1"/>
  <c r="L352" i="1"/>
  <c r="V117" i="1"/>
  <c r="J90" i="1"/>
  <c r="V69" i="1"/>
  <c r="V97" i="1"/>
  <c r="J96" i="1"/>
  <c r="J102" i="1"/>
  <c r="V342" i="1"/>
  <c r="N147" i="1"/>
  <c r="L102" i="1"/>
  <c r="V351" i="1"/>
  <c r="N87" i="1"/>
  <c r="N352" i="1"/>
  <c r="L314" i="1"/>
  <c r="R314" i="1"/>
  <c r="V203" i="1"/>
  <c r="T352" i="1"/>
  <c r="T87" i="1"/>
  <c r="P314" i="1"/>
  <c r="V347" i="1"/>
  <c r="V346" i="1"/>
  <c r="P89" i="1"/>
  <c r="T95" i="1"/>
  <c r="N314" i="1"/>
  <c r="N102" i="1"/>
  <c r="R87" i="1"/>
  <c r="R352" i="1"/>
  <c r="L147" i="1"/>
  <c r="T314" i="1"/>
  <c r="L89" i="1"/>
  <c r="P95" i="1"/>
  <c r="T102" i="1"/>
  <c r="L95" i="1"/>
  <c r="V37" i="1"/>
  <c r="V80" i="1"/>
  <c r="T153" i="1" l="1"/>
  <c r="T147" i="1"/>
  <c r="R147" i="1"/>
  <c r="N153" i="1"/>
  <c r="V101" i="1"/>
  <c r="R312" i="1"/>
  <c r="P312" i="1"/>
  <c r="R153" i="1"/>
  <c r="J81" i="1"/>
  <c r="J312" i="1"/>
  <c r="V173" i="1"/>
  <c r="P153" i="1"/>
  <c r="P147" i="1"/>
  <c r="T312" i="1"/>
  <c r="V89" i="1"/>
  <c r="V138" i="1"/>
  <c r="V352" i="1"/>
  <c r="T242" i="1"/>
  <c r="V95" i="1"/>
  <c r="V191" i="1"/>
  <c r="N312" i="1"/>
  <c r="T67" i="1"/>
  <c r="V102" i="1"/>
  <c r="V192" i="1"/>
  <c r="V132" i="1"/>
  <c r="V87" i="1"/>
  <c r="L312" i="1"/>
  <c r="V147" i="1" l="1"/>
  <c r="J109" i="1"/>
  <c r="T247" i="1"/>
  <c r="V153" i="1"/>
  <c r="L228" i="1"/>
  <c r="L247" i="1"/>
  <c r="N247" i="1"/>
  <c r="R247" i="1"/>
  <c r="P247" i="1"/>
  <c r="T249" i="1" l="1"/>
  <c r="V235" i="1"/>
  <c r="J160" i="1"/>
  <c r="V239" i="1" l="1"/>
  <c r="J237" i="1"/>
  <c r="V369" i="1" l="1"/>
  <c r="J248" i="1"/>
  <c r="J242" i="1"/>
  <c r="T56" i="1" l="1"/>
  <c r="T61" i="1" l="1"/>
  <c r="V68" i="1" l="1"/>
  <c r="V194" i="1" l="1"/>
  <c r="V195" i="1" l="1"/>
  <c r="J164" i="1" l="1"/>
  <c r="L161" i="1"/>
  <c r="J165" i="1"/>
  <c r="L162" i="1" l="1"/>
  <c r="L164" i="1" l="1"/>
  <c r="N161" i="1"/>
  <c r="N162" i="1" l="1"/>
  <c r="V294" i="1" l="1"/>
  <c r="N164" i="1"/>
  <c r="P161" i="1"/>
  <c r="V292" i="1"/>
  <c r="V293" i="1" l="1"/>
  <c r="P162" i="1"/>
  <c r="P164" i="1" l="1"/>
  <c r="R161" i="1"/>
  <c r="R162" i="1" l="1"/>
  <c r="R164" i="1" l="1"/>
  <c r="T161" i="1"/>
  <c r="V161" i="1" l="1"/>
  <c r="T162" i="1"/>
  <c r="T164" i="1" l="1"/>
  <c r="V163" i="1"/>
  <c r="V162" i="1"/>
  <c r="V164" i="1" l="1"/>
  <c r="T38" i="1" l="1"/>
  <c r="T90" i="1" l="1"/>
  <c r="T23" i="1"/>
  <c r="T81" i="1" l="1"/>
  <c r="T96" i="1"/>
  <c r="T109" i="1" l="1"/>
  <c r="T148" i="1" l="1"/>
  <c r="T160" i="1"/>
  <c r="T145" i="1" l="1"/>
  <c r="T165" i="1"/>
  <c r="T124" i="1" l="1"/>
  <c r="T139" i="1" l="1"/>
  <c r="N56" i="1" l="1"/>
  <c r="R56" i="1"/>
  <c r="L56" i="1"/>
  <c r="V58" i="1"/>
  <c r="P56" i="1"/>
  <c r="P38" i="1" l="1"/>
  <c r="V55" i="1"/>
  <c r="V79" i="1"/>
  <c r="R38" i="1"/>
  <c r="V188" i="1"/>
  <c r="V56" i="1"/>
  <c r="L38" i="1"/>
  <c r="V47" i="1"/>
  <c r="N38" i="1"/>
  <c r="R90" i="1" l="1"/>
  <c r="R23" i="1"/>
  <c r="L90" i="1"/>
  <c r="L23" i="1"/>
  <c r="V32" i="1"/>
  <c r="V106" i="1"/>
  <c r="N90" i="1"/>
  <c r="N23" i="1"/>
  <c r="V38" i="1"/>
  <c r="P90" i="1"/>
  <c r="P23" i="1"/>
  <c r="N81" i="1" l="1"/>
  <c r="V107" i="1"/>
  <c r="R96" i="1"/>
  <c r="V103" i="1"/>
  <c r="L96" i="1"/>
  <c r="L81" i="1"/>
  <c r="R81" i="1"/>
  <c r="P96" i="1"/>
  <c r="P81" i="1"/>
  <c r="V90" i="1"/>
  <c r="N96" i="1"/>
  <c r="L148" i="1" l="1"/>
  <c r="V96" i="1"/>
  <c r="N109" i="1"/>
  <c r="R109" i="1"/>
  <c r="L109" i="1"/>
  <c r="V81" i="1"/>
  <c r="P109" i="1"/>
  <c r="V118" i="1"/>
  <c r="N148" i="1" l="1"/>
  <c r="R148" i="1"/>
  <c r="N160" i="1"/>
  <c r="V133" i="1"/>
  <c r="P160" i="1"/>
  <c r="R160" i="1"/>
  <c r="L160" i="1"/>
  <c r="V109" i="1"/>
  <c r="P148" i="1"/>
  <c r="V185" i="1" l="1"/>
  <c r="P165" i="1"/>
  <c r="V148" i="1"/>
  <c r="N165" i="1"/>
  <c r="R165" i="1"/>
  <c r="V160" i="1"/>
  <c r="L165" i="1"/>
  <c r="L145" i="1"/>
  <c r="N145" i="1" l="1"/>
  <c r="L124" i="1"/>
  <c r="R124" i="1"/>
  <c r="R145" i="1"/>
  <c r="P145" i="1"/>
  <c r="L139" i="1" l="1"/>
  <c r="N124" i="1"/>
  <c r="P124" i="1"/>
  <c r="R139" i="1"/>
  <c r="P139" i="1" l="1"/>
  <c r="N139" i="1"/>
  <c r="T219" i="1" l="1"/>
  <c r="T244" i="1"/>
  <c r="T246" i="1" l="1"/>
  <c r="J228" i="1" l="1"/>
  <c r="V222" i="1"/>
  <c r="J247" i="1"/>
  <c r="V228" i="1" l="1"/>
  <c r="V247" i="1"/>
  <c r="J249" i="1"/>
  <c r="R244" i="1" l="1"/>
  <c r="N244" i="1"/>
  <c r="P244" i="1"/>
  <c r="R246" i="1" l="1"/>
  <c r="N246" i="1"/>
  <c r="P246" i="1"/>
  <c r="J244" i="1" l="1"/>
  <c r="J246" i="1" l="1"/>
  <c r="V115" i="1" l="1"/>
  <c r="J124" i="1" l="1"/>
  <c r="V130" i="1"/>
  <c r="J145" i="1"/>
  <c r="V145" i="1" l="1"/>
  <c r="V124" i="1"/>
  <c r="J139" i="1"/>
  <c r="V284" i="1" l="1"/>
  <c r="V139" i="1"/>
  <c r="D244" i="1" l="1"/>
  <c r="F244" i="1"/>
  <c r="D246" i="1" l="1"/>
  <c r="D251" i="1"/>
  <c r="D253" i="1" s="1"/>
  <c r="F251" i="1"/>
  <c r="F246" i="1"/>
  <c r="E252" i="1" l="1"/>
  <c r="E253" i="1" s="1"/>
  <c r="F252" i="1" s="1"/>
  <c r="V212" i="1" l="1"/>
  <c r="V214" i="1"/>
  <c r="V218" i="1"/>
  <c r="V215" i="1"/>
  <c r="V213" i="1"/>
  <c r="V216" i="1"/>
  <c r="F253" i="1"/>
  <c r="H252" i="1" l="1"/>
  <c r="G252" i="1"/>
  <c r="H253" i="1" l="1"/>
  <c r="G253" i="1"/>
  <c r="I252" i="1" l="1"/>
  <c r="J252" i="1"/>
  <c r="I253" i="1" l="1"/>
  <c r="K252" i="1" l="1"/>
  <c r="N209" i="1" l="1"/>
  <c r="N234" i="1"/>
  <c r="P209" i="1"/>
  <c r="R217" i="1" l="1"/>
  <c r="R219" i="1"/>
  <c r="V266" i="1" l="1"/>
  <c r="V267" i="1"/>
  <c r="V211" i="1" l="1"/>
  <c r="J217" i="1"/>
  <c r="J219" i="1"/>
  <c r="L217" i="1"/>
  <c r="N217" i="1"/>
  <c r="N219" i="1"/>
  <c r="P217" i="1"/>
  <c r="P219" i="1"/>
  <c r="V217" i="1" l="1"/>
  <c r="N237" i="1" l="1"/>
  <c r="N248" i="1" l="1"/>
  <c r="N242" i="1"/>
  <c r="N249" i="1" l="1"/>
  <c r="D217" i="1" l="1"/>
  <c r="D219" i="1"/>
  <c r="E219" i="1" l="1"/>
  <c r="E217" i="1"/>
  <c r="M243" i="1" l="1"/>
  <c r="M306" i="1"/>
  <c r="M184" i="1"/>
  <c r="K243" i="1"/>
  <c r="U167" i="1"/>
  <c r="K184" i="1"/>
  <c r="K306" i="1"/>
  <c r="O184" i="1"/>
  <c r="O306" i="1"/>
  <c r="O243" i="1"/>
  <c r="M251" i="1" l="1"/>
  <c r="U184" i="1"/>
  <c r="U243" i="1"/>
  <c r="K251" i="1"/>
  <c r="O251" i="1"/>
  <c r="U251" i="1" l="1"/>
  <c r="K253" i="1"/>
  <c r="M252" i="1" l="1"/>
  <c r="M253" i="1" l="1"/>
  <c r="O252" i="1" l="1"/>
  <c r="O253" i="1" l="1"/>
  <c r="Q252" i="1" l="1"/>
  <c r="Q253" i="1" l="1"/>
  <c r="S252" i="1" l="1"/>
  <c r="S253" i="1" l="1"/>
  <c r="U252" i="1"/>
  <c r="U253" i="1" l="1"/>
  <c r="L209" i="1" l="1"/>
  <c r="P237" i="1" l="1"/>
  <c r="L237" i="1"/>
  <c r="L248" i="1" l="1"/>
  <c r="L242" i="1"/>
  <c r="P248" i="1"/>
  <c r="P242" i="1"/>
  <c r="P249" i="1" l="1"/>
  <c r="L249" i="1"/>
  <c r="R209" i="1" l="1"/>
  <c r="J209" i="1"/>
  <c r="T209" i="1" l="1"/>
  <c r="V204" i="1"/>
  <c r="V209" i="1" l="1"/>
  <c r="P234" i="1" l="1"/>
  <c r="V189" i="1"/>
  <c r="L234" i="1" l="1"/>
  <c r="J234" i="1" l="1"/>
  <c r="V250" i="1"/>
  <c r="R234" i="1"/>
  <c r="V186" i="1"/>
  <c r="R237" i="1" l="1"/>
  <c r="V238" i="1"/>
  <c r="T234" i="1"/>
  <c r="V223" i="1"/>
  <c r="R248" i="1" l="1"/>
  <c r="R242" i="1"/>
  <c r="V237" i="1"/>
  <c r="V234" i="1"/>
  <c r="V242" i="1" l="1"/>
  <c r="R249" i="1"/>
  <c r="V248" i="1"/>
  <c r="V249" i="1" l="1"/>
  <c r="V285" i="1" l="1"/>
  <c r="V298" i="1" l="1"/>
  <c r="V296" i="1" l="1"/>
  <c r="N202" i="1" l="1"/>
  <c r="P202" i="1" l="1"/>
  <c r="L202" i="1" l="1"/>
  <c r="R202" i="1" l="1"/>
  <c r="N108" i="1" l="1"/>
  <c r="P108" i="1"/>
  <c r="R108" i="1"/>
  <c r="T108" i="1" l="1"/>
  <c r="L108" i="1"/>
  <c r="V104" i="1" l="1"/>
  <c r="J108" i="1"/>
  <c r="V108" i="1" l="1"/>
  <c r="V75" i="1" l="1"/>
  <c r="V71" i="1" l="1"/>
  <c r="V66" i="1" l="1"/>
  <c r="P72" i="1" l="1"/>
  <c r="L67" i="1"/>
  <c r="N67" i="1"/>
  <c r="N72" i="1"/>
  <c r="R67" i="1"/>
  <c r="L72" i="1"/>
  <c r="P67" i="1"/>
  <c r="R72" i="1"/>
  <c r="T72" i="1" l="1"/>
  <c r="T73" i="1"/>
  <c r="T202" i="1" l="1"/>
  <c r="V196" i="1"/>
  <c r="T76" i="1"/>
  <c r="J61" i="1" l="1"/>
  <c r="J72" i="1" l="1"/>
  <c r="V70" i="1"/>
  <c r="J67" i="1"/>
  <c r="V62" i="1"/>
  <c r="J73" i="1"/>
  <c r="J76" i="1" l="1"/>
  <c r="V67" i="1"/>
  <c r="V72" i="1"/>
  <c r="J315" i="1" l="1"/>
  <c r="J272" i="1"/>
  <c r="J255" i="1"/>
  <c r="J184" i="1"/>
  <c r="J306" i="1"/>
  <c r="J243" i="1"/>
  <c r="V187" i="1"/>
  <c r="J202" i="1"/>
  <c r="J304" i="1"/>
  <c r="L288" i="1"/>
  <c r="N288" i="1" l="1"/>
  <c r="V202" i="1"/>
  <c r="J251" i="1"/>
  <c r="J282" i="1"/>
  <c r="J273" i="1"/>
  <c r="J253" i="1" l="1"/>
  <c r="P288" i="1"/>
  <c r="J283" i="1"/>
  <c r="R288" i="1" l="1"/>
  <c r="L252" i="1"/>
  <c r="T288" i="1" l="1"/>
  <c r="V288" i="1" l="1"/>
  <c r="T315" i="1" l="1"/>
  <c r="T184" i="1" l="1"/>
  <c r="T306" i="1"/>
  <c r="T243" i="1"/>
  <c r="T251" i="1" l="1"/>
  <c r="P61" i="1" l="1"/>
  <c r="P73" i="1"/>
  <c r="R61" i="1"/>
  <c r="R73" i="1"/>
  <c r="L61" i="1"/>
  <c r="L73" i="1"/>
  <c r="V53" i="1"/>
  <c r="N61" i="1"/>
  <c r="N73" i="1"/>
  <c r="V61" i="1" l="1"/>
  <c r="P76" i="1"/>
  <c r="R76" i="1"/>
  <c r="N76" i="1"/>
  <c r="L76" i="1"/>
  <c r="V73" i="1"/>
  <c r="L304" i="1" l="1"/>
  <c r="V76" i="1"/>
  <c r="L315" i="1" l="1"/>
  <c r="V176" i="1"/>
  <c r="L272" i="1"/>
  <c r="P315" i="1"/>
  <c r="R315" i="1"/>
  <c r="N304" i="1"/>
  <c r="N315" i="1"/>
  <c r="P184" i="1" l="1"/>
  <c r="P306" i="1"/>
  <c r="P243" i="1"/>
  <c r="N306" i="1"/>
  <c r="N184" i="1"/>
  <c r="N243" i="1"/>
  <c r="L306" i="1"/>
  <c r="L243" i="1"/>
  <c r="L184" i="1"/>
  <c r="V167" i="1"/>
  <c r="L255" i="1"/>
  <c r="P304" i="1"/>
  <c r="R306" i="1"/>
  <c r="R184" i="1"/>
  <c r="R243" i="1"/>
  <c r="N272" i="1"/>
  <c r="L273" i="1"/>
  <c r="V184" i="1" l="1"/>
  <c r="R304" i="1"/>
  <c r="N273" i="1"/>
  <c r="P272" i="1"/>
  <c r="V243" i="1"/>
  <c r="R251" i="1"/>
  <c r="L282" i="1"/>
  <c r="N255" i="1"/>
  <c r="N251" i="1"/>
  <c r="P251" i="1"/>
  <c r="N282" i="1" l="1"/>
  <c r="P255" i="1"/>
  <c r="L283" i="1"/>
  <c r="T304" i="1"/>
  <c r="V287" i="1"/>
  <c r="R272" i="1"/>
  <c r="P273" i="1"/>
  <c r="V305" i="1"/>
  <c r="V289" i="1"/>
  <c r="V304" i="1" l="1"/>
  <c r="N283" i="1"/>
  <c r="R273" i="1"/>
  <c r="T272" i="1"/>
  <c r="V290" i="1"/>
  <c r="R255" i="1"/>
  <c r="P282" i="1"/>
  <c r="V272" i="1" l="1"/>
  <c r="R282" i="1"/>
  <c r="T255" i="1"/>
  <c r="V255" i="1" s="1"/>
  <c r="T273" i="1"/>
  <c r="P283" i="1"/>
  <c r="R283" i="1" l="1"/>
  <c r="T282" i="1"/>
  <c r="V273" i="1"/>
  <c r="T283" i="1" l="1"/>
  <c r="V282" i="1"/>
  <c r="V283" i="1" l="1"/>
  <c r="V429" i="1" l="1"/>
  <c r="L376" i="1"/>
  <c r="L375" i="1" l="1"/>
  <c r="V376" i="1"/>
  <c r="L244" i="1" l="1"/>
  <c r="L219" i="1"/>
  <c r="V210" i="1"/>
  <c r="V219" i="1" l="1"/>
  <c r="L246" i="1"/>
  <c r="V244" i="1"/>
  <c r="L251" i="1"/>
  <c r="V246" i="1" l="1"/>
  <c r="V251" i="1"/>
  <c r="L253" i="1"/>
  <c r="N252" i="1" l="1"/>
  <c r="N253" i="1" l="1"/>
  <c r="P252" i="1" l="1"/>
  <c r="P253" i="1" l="1"/>
  <c r="R252" i="1" l="1"/>
  <c r="R253" i="1" l="1"/>
  <c r="T252" i="1" l="1"/>
  <c r="T253" i="1" l="1"/>
  <c r="V252" i="1"/>
  <c r="V253" i="1" l="1"/>
</calcChain>
</file>

<file path=xl/sharedStrings.xml><?xml version="1.0" encoding="utf-8"?>
<sst xmlns="http://schemas.openxmlformats.org/spreadsheetml/2006/main" count="4493" uniqueCount="699">
  <si>
    <t>Приложение № 1</t>
  </si>
  <si>
    <t>к приказу Минэнерго России</t>
  </si>
  <si>
    <t>от "____".____________2017 г. № ______</t>
  </si>
  <si>
    <t>Форма № ___ Финансовый план субъекта электроэнергетики</t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</si>
  <si>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</si>
  <si>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</si>
  <si>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</si>
  <si>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</si>
  <si>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</si>
  <si>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</si>
  <si>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</si>
  <si>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</si>
  <si>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</si>
  <si>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</si>
  <si>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</si>
  <si>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</si>
  <si>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</si>
  <si>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</si>
  <si>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</si>
  <si>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</si>
  <si>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</si>
  <si>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</si>
  <si>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</si>
  <si>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</si>
  <si>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</si>
  <si>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</si>
  <si>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</si>
  <si>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</si>
  <si>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</si>
  <si>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</si>
  <si>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</si>
  <si>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</si>
  <si>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</si>
  <si>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</si>
  <si>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</si>
  <si>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</si>
  <si>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</si>
  <si>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</si>
  <si>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</si>
  <si>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</si>
  <si>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</si>
  <si>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</si>
  <si>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</si>
  <si>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</si>
  <si>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</si>
  <si>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</si>
  <si>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</si>
  <si>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</si>
  <si>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</si>
  <si>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</si>
  <si>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</si>
  <si>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</si>
  <si>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</si>
  <si>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</si>
  <si>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</si>
  <si>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</si>
  <si>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</si>
  <si>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</si>
  <si>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</si>
  <si>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</si>
  <si>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</si>
  <si>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</si>
  <si>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</si>
  <si>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</si>
  <si>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</si>
  <si>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</si>
  <si>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</si>
  <si>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</si>
  <si>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</si>
  <si>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</si>
  <si>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</si>
  <si>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</si>
  <si>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</si>
  <si>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</si>
  <si>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</si>
  <si>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</si>
  <si>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</si>
  <si>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</si>
  <si>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</si>
  <si>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</si>
  <si>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</si>
  <si>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</si>
  <si>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</si>
  <si>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</si>
  <si>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</si>
  <si>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</si>
  <si>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</si>
  <si>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</si>
  <si>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</si>
  <si>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</si>
  <si>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</si>
  <si>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</si>
  <si>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</si>
  <si>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</si>
  <si>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</si>
  <si>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</si>
  <si>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</si>
  <si>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</si>
  <si>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</si>
  <si>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</si>
  <si>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</si>
  <si>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</si>
  <si>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</si>
  <si>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</si>
  <si>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</si>
  <si>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</si>
  <si>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</si>
  <si>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</si>
  <si>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</si>
  <si>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</si>
  <si>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</si>
  <si>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</si>
  <si>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</si>
  <si>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</si>
  <si>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</si>
  <si>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</si>
  <si>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</si>
  <si>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</si>
  <si>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</si>
  <si>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</si>
  <si>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</si>
  <si>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</si>
  <si>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</si>
  <si>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</si>
  <si>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</si>
  <si>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</si>
  <si>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</si>
  <si>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</si>
  <si>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</si>
  <si>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</si>
  <si>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</si>
  <si>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</si>
  <si>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</si>
  <si>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</si>
  <si>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</si>
  <si>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</si>
  <si>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</si>
  <si>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</si>
  <si>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</si>
  <si>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</si>
  <si>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</si>
  <si>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</si>
  <si>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</si>
  <si>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</si>
  <si>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</si>
  <si>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</si>
  <si>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</si>
  <si>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</si>
  <si>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</si>
  <si>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</si>
  <si>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</si>
  <si>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</si>
  <si>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</si>
  <si>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</si>
  <si>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</si>
  <si>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</si>
  <si>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</si>
  <si>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</si>
  <si>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</si>
  <si>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</si>
  <si>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</si>
  <si>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</si>
  <si>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</si>
  <si>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</si>
  <si>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</si>
  <si>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</si>
  <si>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</si>
  <si>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</si>
  <si>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</si>
  <si>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</si>
  <si>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</si>
  <si>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</si>
  <si>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</si>
  <si>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</si>
  <si>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</si>
  <si>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</si>
  <si>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</si>
  <si>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</si>
  <si>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</si>
  <si>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</si>
  <si>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</si>
  <si>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</si>
  <si>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</si>
  <si>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</si>
  <si>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</si>
  <si>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</si>
  <si>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</si>
  <si>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</si>
  <si>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</si>
  <si>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</si>
  <si>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</si>
  <si>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</si>
  <si>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</si>
  <si>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</si>
  <si>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</si>
  <si>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</si>
  <si>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</si>
  <si>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</si>
  <si>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</si>
  <si>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</si>
  <si>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</si>
  <si>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</si>
  <si>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</si>
  <si>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</si>
  <si>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</si>
  <si>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</si>
  <si>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</si>
  <si>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</si>
  <si>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</si>
  <si>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</si>
  <si>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</si>
  <si>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</si>
  <si>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</si>
  <si>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</si>
  <si>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</si>
  <si>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</si>
  <si>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</si>
  <si>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</si>
  <si>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</si>
  <si>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</si>
  <si>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</si>
  <si>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</si>
  <si>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</si>
  <si>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</si>
  <si>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</si>
  <si>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</si>
  <si>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</si>
  <si>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</si>
  <si>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</si>
  <si>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</si>
  <si>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</si>
  <si>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</si>
  <si>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</si>
  <si>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</si>
  <si>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</si>
  <si>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</si>
  <si>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</si>
  <si>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</si>
  <si>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</si>
  <si>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</si>
  <si>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</si>
  <si>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</si>
  <si>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</si>
  <si>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</si>
  <si>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</si>
  <si>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</si>
  <si>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</si>
  <si>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</si>
  <si>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</si>
  <si>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</si>
  <si>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</si>
  <si>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</si>
  <si>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</si>
  <si>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</si>
  <si>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</si>
  <si>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</si>
  <si>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</si>
  <si>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</si>
  <si>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</si>
  <si>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</si>
  <si>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</si>
  <si>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</si>
  <si>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</si>
  <si>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</si>
  <si>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</si>
  <si>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</si>
  <si>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</si>
  <si>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</si>
  <si>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</si>
  <si>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</si>
  <si>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</si>
  <si>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</si>
  <si>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</si>
  <si>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</si>
  <si>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</si>
  <si>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</si>
  <si>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</si>
  <si>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</si>
  <si>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</si>
  <si>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</si>
  <si>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</si>
  <si>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</si>
  <si>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</si>
  <si>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</si>
  <si>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</si>
  <si>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</si>
  <si>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</si>
  <si>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</si>
  <si>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</si>
  <si>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</si>
  <si>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</si>
  <si>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</si>
  <si>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</si>
  <si>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</si>
  <si>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</si>
  <si>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</si>
  <si>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</si>
  <si>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</si>
  <si>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</si>
  <si>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</si>
  <si>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</si>
  <si>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</si>
  <si>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</si>
  <si>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</si>
  <si>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</si>
  <si>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</si>
  <si>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</si>
  <si>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</si>
  <si>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</si>
  <si>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</si>
  <si>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</si>
  <si>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</si>
  <si>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</si>
  <si>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</si>
  <si>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</si>
  <si>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</si>
  <si>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</si>
  <si>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</si>
  <si>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</si>
  <si>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</si>
  <si>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</si>
  <si>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</si>
  <si>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</si>
  <si>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</si>
  <si>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</si>
  <si>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</si>
  <si>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</si>
  <si>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</si>
  <si>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</si>
  <si>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</si>
  <si>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</si>
  <si>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</si>
  <si>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</si>
  <si>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</si>
  <si>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</si>
  <si>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</si>
  <si>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</si>
  <si>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</si>
  <si>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</si>
  <si>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</si>
  <si>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</si>
  <si>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</si>
  <si>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</si>
  <si>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</si>
  <si>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</si>
  <si>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</si>
  <si>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</si>
  <si>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</si>
  <si>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</si>
  <si>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</si>
  <si>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</si>
  <si>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</si>
  <si>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</si>
  <si>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</si>
  <si>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</si>
  <si>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</si>
  <si>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</si>
  <si>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</si>
  <si>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</si>
  <si>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</si>
  <si>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</si>
  <si>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</si>
  <si>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Уплата процентов по привлеченным кредитам и займам</t>
  </si>
  <si>
    <t>15.2</t>
  </si>
  <si>
    <t>Погашение кредитов и займов всего всего, в том числе:</t>
  </si>
  <si>
    <t>15.2.1</t>
  </si>
  <si>
    <t>15.2.2</t>
  </si>
  <si>
    <t>15.2.3</t>
  </si>
  <si>
    <t>15.3</t>
  </si>
  <si>
    <t>15.4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</si>
  <si>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</si>
  <si>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</si>
  <si>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</si>
  <si>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</si>
  <si>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</si>
  <si>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</si>
  <si>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</si>
  <si>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</si>
  <si>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</si>
  <si>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</si>
  <si>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</si>
  <si>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</si>
  <si>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</si>
  <si>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</si>
  <si>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</si>
  <si>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</si>
  <si>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</si>
  <si>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</si>
  <si>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</si>
  <si>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</si>
  <si>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</si>
  <si>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</si>
  <si>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</si>
  <si>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</si>
  <si>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</si>
  <si>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</si>
  <si>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</si>
  <si>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</si>
  <si>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</si>
  <si>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</si>
  <si>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</si>
  <si>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</si>
  <si>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</si>
  <si>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</si>
  <si>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</si>
  <si>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</si>
  <si>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</si>
  <si>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</si>
  <si>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</si>
  <si>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</si>
  <si>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</si>
  <si>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</si>
  <si>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</si>
  <si>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</si>
  <si>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</si>
  <si>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</si>
  <si>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</si>
  <si>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</si>
  <si>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</si>
  <si>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</si>
  <si>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</si>
  <si>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</si>
  <si>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</si>
  <si>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</si>
  <si>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</si>
  <si>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</si>
  <si>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</si>
  <si>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</si>
  <si>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</si>
  <si>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</si>
  <si>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</si>
  <si>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</si>
  <si>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</si>
  <si>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</si>
  <si>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</si>
  <si>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</si>
  <si>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</si>
  <si>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</si>
  <si>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</si>
  <si>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</si>
  <si>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</si>
  <si>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</si>
  <si>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</si>
  <si>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</si>
  <si>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</si>
  <si>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</si>
  <si>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</si>
  <si>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</si>
  <si>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</si>
  <si>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</si>
  <si>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</si>
  <si>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</si>
  <si>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</si>
  <si>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</si>
  <si>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</si>
  <si>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</si>
  <si>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</si>
  <si>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</si>
  <si>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</si>
  <si>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</si>
  <si>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</si>
  <si>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</si>
  <si>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</si>
  <si>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</si>
  <si>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</si>
  <si>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</si>
  <si>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</si>
  <si>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</si>
  <si>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</si>
  <si>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</si>
  <si>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</si>
  <si>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</si>
  <si>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</si>
  <si>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</si>
  <si>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</si>
  <si>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</si>
  <si>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</si>
  <si>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</si>
  <si>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</si>
  <si>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</si>
  <si>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</si>
  <si>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</si>
  <si>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</si>
  <si>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</si>
  <si>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</si>
  <si>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оказания услуг по технологическому присоединению</t>
  </si>
  <si>
    <t>23.3.6</t>
  </si>
  <si>
    <t>от реализации электрической энергии и мощности</t>
  </si>
  <si>
    <t>23.3.7</t>
  </si>
  <si>
    <t>от реализации тепловой энергии (мощности)</t>
  </si>
  <si>
    <t>23.3.8</t>
  </si>
  <si>
    <t>от оказания услуг по оперативно-диспетчерскому управлению в электроэнергетике всего, в том числе:</t>
  </si>
  <si>
    <t>23.3.8.1</t>
  </si>
  <si>
    <t>23.3.8.2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</si>
  <si>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</si>
  <si>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</si>
  <si>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</si>
  <si>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</si>
  <si>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</si>
  <si>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</si>
  <si>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</si>
  <si>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</si>
  <si>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</si>
  <si>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</si>
  <si>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</si>
  <si>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</si>
  <si>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</si>
  <si>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</si>
  <si>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</si>
  <si>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</si>
  <si>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</si>
  <si>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</si>
  <si>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</si>
  <si>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</si>
  <si>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</si>
  <si>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</si>
  <si>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</si>
  <si>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</si>
  <si>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</si>
  <si>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</si>
  <si>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</si>
  <si>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</si>
  <si>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</si>
  <si>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</si>
  <si>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</si>
  <si>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</si>
  <si>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</si>
  <si>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</si>
  <si>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</si>
  <si>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</si>
  <si>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</si>
  <si>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</si>
  <si>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</si>
  <si>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</si>
  <si>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</si>
  <si>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</si>
  <si>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</si>
  <si>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</si>
  <si>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</si>
  <si>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</si>
  <si>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</si>
  <si>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</si>
  <si>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</si>
  <si>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</si>
  <si>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</si>
  <si>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</si>
  <si>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</si>
  <si>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</si>
  <si>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</si>
  <si>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</si>
  <si>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</si>
  <si>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</si>
  <si>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</si>
  <si>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</si>
  <si>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</si>
  <si>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</si>
  <si>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</si>
  <si>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</si>
  <si>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</si>
  <si>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</si>
  <si>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</si>
  <si>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</si>
  <si>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</si>
  <si>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</si>
  <si>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</si>
  <si>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</si>
  <si>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</si>
  <si>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</si>
  <si>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</si>
  <si>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</si>
  <si>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</si>
  <si>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</si>
  <si>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</si>
  <si>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</si>
  <si>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</si>
  <si>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</si>
  <si>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</si>
  <si>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</si>
  <si>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</si>
  <si>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</si>
  <si>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</si>
  <si>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</si>
  <si>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</si>
  <si>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</si>
  <si>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</si>
  <si>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</si>
  <si>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</si>
  <si>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</si>
  <si>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</si>
  <si>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</si>
  <si>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</si>
  <si>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</si>
  <si>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</si>
  <si>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</si>
  <si>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</si>
  <si>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</si>
  <si>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</si>
  <si>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</si>
  <si>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</si>
  <si>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</si>
  <si>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</si>
  <si>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</si>
  <si>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</si>
  <si>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</si>
  <si>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</si>
  <si>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</si>
  <si>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</si>
  <si>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</si>
  <si>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</si>
  <si>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</si>
  <si>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</si>
  <si>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</si>
  <si>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</si>
  <si>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</si>
  <si>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</si>
  <si>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</si>
  <si>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</si>
  <si>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</si>
  <si>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</si>
  <si>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</si>
  <si>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</si>
  <si>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</si>
  <si>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</si>
  <si>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</si>
  <si>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</si>
  <si>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</si>
  <si>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</si>
  <si>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</si>
  <si>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</si>
  <si>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</si>
  <si>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</si>
  <si>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</si>
  <si>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</si>
  <si>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</si>
  <si>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</si>
  <si>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</si>
  <si>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</si>
  <si>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</si>
  <si>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</si>
  <si>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</si>
  <si>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</si>
  <si>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</si>
  <si>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</si>
  <si>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</si>
  <si>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</si>
  <si>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</si>
  <si>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</si>
  <si>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</si>
  <si>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</si>
  <si>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</si>
  <si>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</si>
  <si>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</si>
  <si>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</si>
  <si>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</si>
  <si>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</si>
  <si>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</si>
  <si>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</si>
  <si>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</si>
  <si>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</si>
  <si>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</si>
  <si>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</si>
  <si>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</si>
  <si>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</si>
  <si>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</si>
  <si>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</si>
  <si>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</si>
  <si>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</si>
  <si>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</si>
  <si>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</si>
  <si>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</si>
  <si>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</si>
  <si>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</si>
  <si>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</si>
  <si>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</si>
  <si>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</si>
  <si>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</si>
  <si>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</si>
  <si>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</si>
  <si>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</si>
  <si>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</si>
  <si>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</si>
  <si>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</si>
  <si>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</si>
  <si>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</si>
  <si>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</si>
  <si>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</si>
  <si>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</si>
  <si>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</si>
  <si>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</si>
  <si>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</si>
  <si>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</si>
  <si>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</si>
  <si>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</si>
  <si>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</si>
  <si>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</si>
  <si>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Субъект Российской Федерации: Чеченская республка</t>
  </si>
  <si>
    <t>Инвестиционная программа Акционерного Общества "Чеченэнерго"</t>
  </si>
  <si>
    <t xml:space="preserve">                    Год раскрытия (предоставления) информации: 2017 год</t>
  </si>
  <si>
    <t xml:space="preserve">Утвержденные плановые значения показателей приведены в соответствии с 22.12.2016 №1384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</si>
</sst>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%"/>
    <numFmt numFmtId="165" formatCode="#,##0.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52">
    <xf numFmtId="0" fontId="0" fillId="0" borderId="0" xfId="0"/>
    <xf numFmtId="0" fontId="7" fillId="0" borderId="4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49" fontId="8" fillId="0" borderId="9" xfId="3" applyNumberFormat="1" applyFont="1" applyFill="1" applyBorder="1" applyAlignment="1">
      <alignment horizontal="center" vertical="center"/>
    </xf>
    <xf numFmtId="0" fontId="8" fillId="0" borderId="9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3" fillId="0" borderId="3" xfId="3" applyFont="1" applyFill="1" applyBorder="1" applyAlignment="1">
      <alignment horizontal="center" vertical="center"/>
    </xf>
    <xf numFmtId="4" fontId="3" fillId="0" borderId="15" xfId="3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1"/>
    </xf>
    <xf numFmtId="0" fontId="3" fillId="0" borderId="7" xfId="3" applyFont="1" applyFill="1" applyBorder="1" applyAlignment="1">
      <alignment horizontal="center" vertical="center"/>
    </xf>
    <xf numFmtId="4" fontId="3" fillId="0" borderId="16" xfId="3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wrapText="1" indent="3"/>
    </xf>
    <xf numFmtId="0" fontId="2" fillId="0" borderId="6" xfId="3" applyFont="1" applyFill="1" applyBorder="1" applyAlignment="1">
      <alignment horizontal="left" vertical="center" indent="3"/>
    </xf>
    <xf numFmtId="0" fontId="2" fillId="0" borderId="6" xfId="3" applyFont="1" applyFill="1" applyBorder="1" applyAlignment="1">
      <alignment horizontal="left" vertical="center" wrapText="1" indent="5"/>
    </xf>
    <xf numFmtId="0" fontId="2" fillId="0" borderId="6" xfId="0" applyFont="1" applyFill="1" applyBorder="1" applyAlignment="1">
      <alignment horizontal="left" vertical="center" wrapText="1" indent="7"/>
    </xf>
    <xf numFmtId="49" fontId="3" fillId="0" borderId="18" xfId="0" applyNumberFormat="1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left" vertical="center" indent="3"/>
    </xf>
    <xf numFmtId="0" fontId="3" fillId="0" borderId="19" xfId="3" applyFont="1" applyFill="1" applyBorder="1" applyAlignment="1">
      <alignment horizontal="center" vertical="center"/>
    </xf>
    <xf numFmtId="4" fontId="3" fillId="0" borderId="20" xfId="3" applyNumberFormat="1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indent="3"/>
    </xf>
    <xf numFmtId="0" fontId="3" fillId="0" borderId="10" xfId="3" applyFont="1" applyFill="1" applyBorder="1" applyAlignment="1">
      <alignment horizontal="center" vertical="center"/>
    </xf>
    <xf numFmtId="4" fontId="3" fillId="0" borderId="22" xfId="3" applyNumberFormat="1" applyFont="1" applyFill="1" applyBorder="1" applyAlignment="1">
      <alignment horizontal="center" vertical="center"/>
    </xf>
    <xf numFmtId="49" fontId="3" fillId="0" borderId="23" xfId="0" applyNumberFormat="1" applyFont="1" applyFill="1" applyBorder="1" applyAlignment="1">
      <alignment horizontal="center" vertical="center"/>
    </xf>
    <xf numFmtId="0" fontId="3" fillId="0" borderId="24" xfId="3" applyFont="1" applyFill="1" applyBorder="1" applyAlignment="1">
      <alignment horizontal="center" vertical="center"/>
    </xf>
    <xf numFmtId="4" fontId="3" fillId="0" borderId="25" xfId="3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3" applyFont="1" applyFill="1" applyBorder="1" applyAlignment="1">
      <alignment horizontal="left" vertical="center" wrapText="1" indent="1"/>
    </xf>
    <xf numFmtId="0" fontId="2" fillId="0" borderId="0" xfId="3" applyFont="1" applyFill="1"/>
    <xf numFmtId="0" fontId="2" fillId="0" borderId="0" xfId="3" applyFont="1" applyFill="1" applyAlignment="1">
      <alignment vertical="center"/>
    </xf>
    <xf numFmtId="0" fontId="2" fillId="0" borderId="11" xfId="0" applyFont="1" applyFill="1" applyBorder="1" applyAlignment="1">
      <alignment horizontal="left" vertical="center" wrapText="1" indent="1"/>
    </xf>
    <xf numFmtId="0" fontId="2" fillId="0" borderId="9" xfId="0" applyFont="1" applyFill="1" applyBorder="1" applyAlignment="1">
      <alignment vertical="center" wrapText="1"/>
    </xf>
    <xf numFmtId="10" fontId="3" fillId="0" borderId="16" xfId="2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4" fontId="2" fillId="0" borderId="11" xfId="1" applyNumberFormat="1" applyFont="1" applyFill="1" applyBorder="1" applyAlignment="1">
      <alignment horizontal="center" vertical="center"/>
    </xf>
    <xf numFmtId="4" fontId="2" fillId="0" borderId="10" xfId="1" applyNumberFormat="1" applyFont="1" applyFill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 wrapText="1"/>
    </xf>
    <xf numFmtId="49" fontId="8" fillId="0" borderId="21" xfId="3" applyNumberFormat="1" applyFont="1" applyFill="1" applyBorder="1" applyAlignment="1">
      <alignment horizontal="center" vertical="center"/>
    </xf>
    <xf numFmtId="0" fontId="8" fillId="0" borderId="10" xfId="3" applyFont="1" applyFill="1" applyBorder="1" applyAlignment="1">
      <alignment horizontal="center" vertical="center" wrapText="1"/>
    </xf>
    <xf numFmtId="0" fontId="8" fillId="0" borderId="22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/>
    </xf>
    <xf numFmtId="0" fontId="8" fillId="0" borderId="10" xfId="3" applyFont="1" applyFill="1" applyBorder="1" applyAlignment="1">
      <alignment horizontal="center" vertical="center"/>
    </xf>
    <xf numFmtId="4" fontId="2" fillId="0" borderId="17" xfId="3" applyNumberFormat="1" applyFont="1" applyFill="1" applyBorder="1" applyAlignment="1">
      <alignment horizontal="center" vertical="center" wrapText="1"/>
    </xf>
    <xf numFmtId="4" fontId="2" fillId="0" borderId="24" xfId="3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/>
    </xf>
    <xf numFmtId="4" fontId="2" fillId="0" borderId="6" xfId="3" applyNumberFormat="1" applyFont="1" applyFill="1" applyBorder="1" applyAlignment="1">
      <alignment horizontal="center" vertical="center" wrapText="1"/>
    </xf>
    <xf numFmtId="4" fontId="2" fillId="0" borderId="7" xfId="3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 indent="1"/>
    </xf>
    <xf numFmtId="4" fontId="2" fillId="0" borderId="9" xfId="3" applyNumberFormat="1" applyFont="1" applyFill="1" applyBorder="1" applyAlignment="1">
      <alignment horizontal="center" vertical="center" wrapText="1"/>
    </xf>
    <xf numFmtId="4" fontId="2" fillId="0" borderId="19" xfId="3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" fontId="2" fillId="0" borderId="3" xfId="3" applyNumberFormat="1" applyFont="1" applyFill="1" applyBorder="1" applyAlignment="1">
      <alignment horizontal="center" vertical="center"/>
    </xf>
    <xf numFmtId="49" fontId="3" fillId="0" borderId="5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/>
    </xf>
    <xf numFmtId="4" fontId="2" fillId="0" borderId="7" xfId="3" applyNumberFormat="1" applyFont="1" applyFill="1" applyBorder="1" applyAlignment="1">
      <alignment horizontal="center" vertical="center"/>
    </xf>
    <xf numFmtId="49" fontId="3" fillId="0" borderId="21" xfId="3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wrapText="1" indent="3"/>
    </xf>
    <xf numFmtId="4" fontId="2" fillId="0" borderId="11" xfId="3" applyNumberFormat="1" applyFont="1" applyFill="1" applyBorder="1" applyAlignment="1">
      <alignment horizontal="center" vertical="center" wrapText="1"/>
    </xf>
    <xf numFmtId="4" fontId="2" fillId="0" borderId="11" xfId="3" applyNumberFormat="1" applyFont="1" applyFill="1" applyBorder="1" applyAlignment="1">
      <alignment horizontal="center" vertical="center"/>
    </xf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0" fontId="3" fillId="0" borderId="0" xfId="3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49" fontId="6" fillId="0" borderId="20" xfId="3" applyNumberFormat="1" applyFont="1" applyFill="1" applyBorder="1" applyAlignment="1">
      <alignment horizontal="left" vertical="center"/>
    </xf>
    <xf numFmtId="4" fontId="2" fillId="0" borderId="16" xfId="3" applyNumberFormat="1" applyFont="1" applyFill="1" applyBorder="1" applyAlignment="1">
      <alignment horizontal="center" vertical="center"/>
    </xf>
    <xf numFmtId="4" fontId="2" fillId="0" borderId="22" xfId="3" applyNumberFormat="1" applyFont="1" applyFill="1" applyBorder="1" applyAlignment="1">
      <alignment horizontal="center" vertical="center"/>
    </xf>
    <xf numFmtId="4" fontId="2" fillId="0" borderId="25" xfId="3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20" xfId="3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15" xfId="3" applyNumberFormat="1" applyFont="1" applyFill="1" applyBorder="1" applyAlignment="1">
      <alignment horizontal="center" vertical="center" wrapText="1"/>
    </xf>
    <xf numFmtId="4" fontId="2" fillId="0" borderId="16" xfId="3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" fontId="2" fillId="0" borderId="0" xfId="3" applyNumberFormat="1" applyFont="1" applyFill="1"/>
    <xf numFmtId="4" fontId="2" fillId="0" borderId="0" xfId="2" applyNumberFormat="1" applyFont="1" applyFill="1"/>
    <xf numFmtId="43" fontId="2" fillId="0" borderId="0" xfId="1" applyFont="1" applyFill="1"/>
    <xf numFmtId="164" fontId="2" fillId="0" borderId="0" xfId="2" applyNumberFormat="1" applyFont="1" applyFill="1"/>
    <xf numFmtId="43" fontId="2" fillId="0" borderId="0" xfId="3" applyNumberFormat="1" applyFont="1" applyFill="1"/>
    <xf numFmtId="165" fontId="2" fillId="0" borderId="0" xfId="3" applyNumberFormat="1" applyFont="1" applyFill="1"/>
    <xf numFmtId="0" fontId="2" fillId="0" borderId="2" xfId="0" applyFont="1" applyFill="1" applyBorder="1" applyAlignment="1">
      <alignment horizontal="left" vertical="center" wrapText="1" indent="1"/>
    </xf>
    <xf numFmtId="10" fontId="3" fillId="0" borderId="20" xfId="2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5"/>
    </xf>
    <xf numFmtId="0" fontId="2" fillId="0" borderId="11" xfId="3" applyFont="1" applyFill="1" applyBorder="1" applyAlignment="1">
      <alignment horizontal="left" vertical="center" indent="5"/>
    </xf>
    <xf numFmtId="10" fontId="3" fillId="0" borderId="22" xfId="2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7"/>
    </xf>
    <xf numFmtId="0" fontId="9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justify" vertical="center"/>
    </xf>
    <xf numFmtId="4" fontId="10" fillId="0" borderId="2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4" fontId="10" fillId="0" borderId="9" xfId="0" applyNumberFormat="1" applyFont="1" applyFill="1" applyBorder="1" applyAlignment="1">
      <alignment horizontal="center" vertical="center"/>
    </xf>
    <xf numFmtId="4" fontId="10" fillId="0" borderId="19" xfId="0" applyNumberFormat="1" applyFont="1" applyFill="1" applyBorder="1" applyAlignment="1">
      <alignment horizontal="center" vertical="center"/>
    </xf>
    <xf numFmtId="4" fontId="10" fillId="0" borderId="11" xfId="0" applyNumberFormat="1" applyFont="1" applyFill="1" applyBorder="1" applyAlignment="1">
      <alignment horizontal="center" vertical="center"/>
    </xf>
    <xf numFmtId="4" fontId="10" fillId="0" borderId="10" xfId="0" applyNumberFormat="1" applyFont="1" applyFill="1" applyBorder="1" applyAlignment="1">
      <alignment horizontal="center" vertical="center"/>
    </xf>
    <xf numFmtId="4" fontId="10" fillId="0" borderId="17" xfId="0" applyNumberFormat="1" applyFont="1" applyFill="1" applyBorder="1" applyAlignment="1">
      <alignment horizontal="center" vertical="center"/>
    </xf>
    <xf numFmtId="4" fontId="10" fillId="0" borderId="24" xfId="0" applyNumberFormat="1" applyFont="1" applyFill="1" applyBorder="1" applyAlignment="1">
      <alignment horizontal="center" vertical="center"/>
    </xf>
    <xf numFmtId="10" fontId="10" fillId="0" borderId="6" xfId="2" applyNumberFormat="1" applyFont="1" applyFill="1" applyBorder="1" applyAlignment="1">
      <alignment horizontal="center" vertical="center"/>
    </xf>
    <xf numFmtId="10" fontId="10" fillId="0" borderId="7" xfId="2" applyNumberFormat="1" applyFont="1" applyFill="1" applyBorder="1" applyAlignment="1">
      <alignment horizontal="center" vertical="center"/>
    </xf>
    <xf numFmtId="10" fontId="10" fillId="0" borderId="9" xfId="2" applyNumberFormat="1" applyFont="1" applyFill="1" applyBorder="1" applyAlignment="1">
      <alignment horizontal="center" vertical="center"/>
    </xf>
    <xf numFmtId="10" fontId="10" fillId="0" borderId="19" xfId="2" applyNumberFormat="1" applyFont="1" applyFill="1" applyBorder="1" applyAlignment="1">
      <alignment horizontal="center" vertical="center"/>
    </xf>
    <xf numFmtId="10" fontId="10" fillId="0" borderId="11" xfId="2" applyNumberFormat="1" applyFont="1" applyFill="1" applyBorder="1" applyAlignment="1">
      <alignment horizontal="center" vertical="center"/>
    </xf>
    <xf numFmtId="10" fontId="10" fillId="0" borderId="10" xfId="2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4" fontId="2" fillId="0" borderId="16" xfId="0" applyNumberFormat="1" applyFont="1" applyFill="1" applyBorder="1" applyAlignment="1">
      <alignment horizontal="center" vertical="center"/>
    </xf>
    <xf numFmtId="4" fontId="2" fillId="0" borderId="19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0" fontId="7" fillId="0" borderId="0" xfId="3" applyFont="1" applyFill="1"/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2" fillId="0" borderId="31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left" vertical="center" wrapText="1"/>
    </xf>
    <xf numFmtId="49" fontId="9" fillId="0" borderId="12" xfId="3" applyNumberFormat="1" applyFont="1" applyFill="1" applyBorder="1" applyAlignment="1">
      <alignment horizontal="center" vertical="center"/>
    </xf>
    <xf numFmtId="49" fontId="9" fillId="0" borderId="13" xfId="3" applyNumberFormat="1" applyFont="1" applyFill="1" applyBorder="1" applyAlignment="1">
      <alignment horizontal="center" vertical="center"/>
    </xf>
    <xf numFmtId="49" fontId="9" fillId="0" borderId="14" xfId="3" applyNumberFormat="1" applyFont="1" applyFill="1" applyBorder="1" applyAlignment="1">
      <alignment horizontal="center" vertical="center"/>
    </xf>
    <xf numFmtId="49" fontId="9" fillId="0" borderId="26" xfId="3" applyNumberFormat="1" applyFont="1" applyFill="1" applyBorder="1" applyAlignment="1">
      <alignment horizontal="center" vertical="center"/>
    </xf>
    <xf numFmtId="49" fontId="9" fillId="0" borderId="27" xfId="3" applyNumberFormat="1" applyFont="1" applyFill="1" applyBorder="1" applyAlignment="1">
      <alignment horizontal="center" vertical="center"/>
    </xf>
    <xf numFmtId="49" fontId="9" fillId="0" borderId="28" xfId="3" applyNumberFormat="1" applyFont="1" applyFill="1" applyBorder="1" applyAlignment="1">
      <alignment horizontal="center" vertical="center"/>
    </xf>
    <xf numFmtId="0" fontId="5" fillId="0" borderId="29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30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</cellXfs>
  <cellStyles count="5">
    <cellStyle name="Обычный" xfId="0" builtinId="0"/>
    <cellStyle name="Обычный 3 2" xfId="3"/>
    <cellStyle name="Обычный 8" xfId="4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1"/>
  <sheetViews>
    <sheetView tabSelected="1" view="pageBreakPreview" topLeftCell="A273" zoomScale="60" zoomScaleNormal="60" workbookViewId="0">
      <selection activeCell="H389" sqref="H389"/>
    </sheetView>
  </sheetViews>
  <sheetFormatPr defaultColWidth="10.28515625" defaultRowHeight="15.75" outlineLevelRow="1" outlineLevelCol="1" x14ac:dyDescent="0.25"/>
  <cols>
    <col min="1" max="1" width="10.140625" style="72" customWidth="1"/>
    <col min="2" max="2" width="52.42578125" style="73" customWidth="1"/>
    <col min="3" max="3" width="12.28515625" style="74" customWidth="1"/>
    <col min="4" max="4" width="14.42578125" style="74" customWidth="1"/>
    <col min="5" max="5" width="14.42578125" style="75" customWidth="1"/>
    <col min="6" max="7" width="14.42578125" style="39" customWidth="1"/>
    <col min="8" max="8" width="20.42578125" style="39" customWidth="1"/>
    <col min="9" max="9" width="15.140625" style="39" customWidth="1" outlineLevel="1"/>
    <col min="10" max="10" width="19.85546875" style="39" customWidth="1"/>
    <col min="11" max="11" width="15" style="39" customWidth="1" outlineLevel="1"/>
    <col min="12" max="12" width="19.85546875" style="39" customWidth="1"/>
    <col min="13" max="13" width="15" style="39" customWidth="1" outlineLevel="1"/>
    <col min="14" max="14" width="18.85546875" style="39" customWidth="1"/>
    <col min="15" max="15" width="15" style="39" customWidth="1" outlineLevel="1"/>
    <col min="16" max="16" width="18.85546875" style="39" customWidth="1"/>
    <col min="17" max="17" width="15" style="39" customWidth="1" outlineLevel="1"/>
    <col min="18" max="18" width="18.85546875" style="39" customWidth="1"/>
    <col min="19" max="19" width="15" style="39" customWidth="1" outlineLevel="1"/>
    <col min="20" max="20" width="18.85546875" style="39" customWidth="1"/>
    <col min="21" max="21" width="15.140625" style="39" customWidth="1"/>
    <col min="22" max="22" width="19.5703125" style="39" customWidth="1"/>
    <col min="23" max="237" width="10.28515625" style="39"/>
    <col min="238" max="238" width="10.140625" style="39" customWidth="1"/>
    <col min="239" max="239" width="85.28515625" style="39" customWidth="1"/>
    <col min="240" max="240" width="12.28515625" style="39" customWidth="1"/>
    <col min="241" max="244" width="14.42578125" style="39" customWidth="1"/>
    <col min="245" max="245" width="20.42578125" style="39" customWidth="1"/>
    <col min="246" max="246" width="15.140625" style="39" customWidth="1"/>
    <col min="247" max="247" width="19.85546875" style="39" customWidth="1"/>
    <col min="248" max="248" width="15" style="39" customWidth="1"/>
    <col min="249" max="249" width="18.85546875" style="39" customWidth="1"/>
    <col min="250" max="250" width="15" style="39" customWidth="1"/>
    <col min="251" max="251" width="18.85546875" style="39" customWidth="1"/>
    <col min="252" max="252" width="15" style="39" customWidth="1"/>
    <col min="253" max="253" width="18.85546875" style="39" customWidth="1"/>
    <col min="254" max="254" width="15" style="39" customWidth="1"/>
    <col min="255" max="255" width="18.85546875" style="39" customWidth="1"/>
    <col min="256" max="256" width="15" style="39" customWidth="1"/>
    <col min="257" max="257" width="18.85546875" style="39" customWidth="1"/>
    <col min="258" max="258" width="15.140625" style="39" customWidth="1"/>
    <col min="259" max="259" width="19.5703125" style="39" customWidth="1"/>
    <col min="260" max="260" width="105" style="39" customWidth="1"/>
    <col min="261" max="261" width="179.85546875" style="39" customWidth="1"/>
    <col min="262" max="493" width="10.28515625" style="39"/>
    <col min="494" max="494" width="10.140625" style="39" customWidth="1"/>
    <col min="495" max="495" width="85.28515625" style="39" customWidth="1"/>
    <col min="496" max="496" width="12.28515625" style="39" customWidth="1"/>
    <col min="497" max="500" width="14.42578125" style="39" customWidth="1"/>
    <col min="501" max="501" width="20.42578125" style="39" customWidth="1"/>
    <col min="502" max="502" width="15.140625" style="39" customWidth="1"/>
    <col min="503" max="503" width="19.85546875" style="39" customWidth="1"/>
    <col min="504" max="504" width="15" style="39" customWidth="1"/>
    <col min="505" max="505" width="18.85546875" style="39" customWidth="1"/>
    <col min="506" max="506" width="15" style="39" customWidth="1"/>
    <col min="507" max="507" width="18.85546875" style="39" customWidth="1"/>
    <col min="508" max="508" width="15" style="39" customWidth="1"/>
    <col min="509" max="509" width="18.85546875" style="39" customWidth="1"/>
    <col min="510" max="510" width="15" style="39" customWidth="1"/>
    <col min="511" max="511" width="18.85546875" style="39" customWidth="1"/>
    <col min="512" max="512" width="15" style="39" customWidth="1"/>
    <col min="513" max="513" width="18.85546875" style="39" customWidth="1"/>
    <col min="514" max="514" width="15.140625" style="39" customWidth="1"/>
    <col min="515" max="515" width="19.5703125" style="39" customWidth="1"/>
    <col min="516" max="516" width="105" style="39" customWidth="1"/>
    <col min="517" max="517" width="179.85546875" style="39" customWidth="1"/>
    <col min="518" max="749" width="10.28515625" style="39"/>
    <col min="750" max="750" width="10.140625" style="39" customWidth="1"/>
    <col min="751" max="751" width="85.28515625" style="39" customWidth="1"/>
    <col min="752" max="752" width="12.28515625" style="39" customWidth="1"/>
    <col min="753" max="756" width="14.42578125" style="39" customWidth="1"/>
    <col min="757" max="757" width="20.42578125" style="39" customWidth="1"/>
    <col min="758" max="758" width="15.140625" style="39" customWidth="1"/>
    <col min="759" max="759" width="19.85546875" style="39" customWidth="1"/>
    <col min="760" max="760" width="15" style="39" customWidth="1"/>
    <col min="761" max="761" width="18.85546875" style="39" customWidth="1"/>
    <col min="762" max="762" width="15" style="39" customWidth="1"/>
    <col min="763" max="763" width="18.85546875" style="39" customWidth="1"/>
    <col min="764" max="764" width="15" style="39" customWidth="1"/>
    <col min="765" max="765" width="18.85546875" style="39" customWidth="1"/>
    <col min="766" max="766" width="15" style="39" customWidth="1"/>
    <col min="767" max="767" width="18.85546875" style="39" customWidth="1"/>
    <col min="768" max="768" width="15" style="39" customWidth="1"/>
    <col min="769" max="769" width="18.85546875" style="39" customWidth="1"/>
    <col min="770" max="770" width="15.140625" style="39" customWidth="1"/>
    <col min="771" max="771" width="19.5703125" style="39" customWidth="1"/>
    <col min="772" max="772" width="105" style="39" customWidth="1"/>
    <col min="773" max="773" width="179.85546875" style="39" customWidth="1"/>
    <col min="774" max="1005" width="10.28515625" style="39"/>
    <col min="1006" max="1006" width="10.140625" style="39" customWidth="1"/>
    <col min="1007" max="1007" width="85.28515625" style="39" customWidth="1"/>
    <col min="1008" max="1008" width="12.28515625" style="39" customWidth="1"/>
    <col min="1009" max="1012" width="14.42578125" style="39" customWidth="1"/>
    <col min="1013" max="1013" width="20.42578125" style="39" customWidth="1"/>
    <col min="1014" max="1014" width="15.140625" style="39" customWidth="1"/>
    <col min="1015" max="1015" width="19.85546875" style="39" customWidth="1"/>
    <col min="1016" max="1016" width="15" style="39" customWidth="1"/>
    <col min="1017" max="1017" width="18.85546875" style="39" customWidth="1"/>
    <col min="1018" max="1018" width="15" style="39" customWidth="1"/>
    <col min="1019" max="1019" width="18.85546875" style="39" customWidth="1"/>
    <col min="1020" max="1020" width="15" style="39" customWidth="1"/>
    <col min="1021" max="1021" width="18.85546875" style="39" customWidth="1"/>
    <col min="1022" max="1022" width="15" style="39" customWidth="1"/>
    <col min="1023" max="1023" width="18.85546875" style="39" customWidth="1"/>
    <col min="1024" max="1024" width="15" style="39" customWidth="1"/>
    <col min="1025" max="1025" width="18.85546875" style="39" customWidth="1"/>
    <col min="1026" max="1026" width="15.140625" style="39" customWidth="1"/>
    <col min="1027" max="1027" width="19.5703125" style="39" customWidth="1"/>
    <col min="1028" max="1028" width="105" style="39" customWidth="1"/>
    <col min="1029" max="1029" width="179.85546875" style="39" customWidth="1"/>
    <col min="1030" max="1261" width="10.28515625" style="39"/>
    <col min="1262" max="1262" width="10.140625" style="39" customWidth="1"/>
    <col min="1263" max="1263" width="85.28515625" style="39" customWidth="1"/>
    <col min="1264" max="1264" width="12.28515625" style="39" customWidth="1"/>
    <col min="1265" max="1268" width="14.42578125" style="39" customWidth="1"/>
    <col min="1269" max="1269" width="20.42578125" style="39" customWidth="1"/>
    <col min="1270" max="1270" width="15.140625" style="39" customWidth="1"/>
    <col min="1271" max="1271" width="19.85546875" style="39" customWidth="1"/>
    <col min="1272" max="1272" width="15" style="39" customWidth="1"/>
    <col min="1273" max="1273" width="18.85546875" style="39" customWidth="1"/>
    <col min="1274" max="1274" width="15" style="39" customWidth="1"/>
    <col min="1275" max="1275" width="18.85546875" style="39" customWidth="1"/>
    <col min="1276" max="1276" width="15" style="39" customWidth="1"/>
    <col min="1277" max="1277" width="18.85546875" style="39" customWidth="1"/>
    <col min="1278" max="1278" width="15" style="39" customWidth="1"/>
    <col min="1279" max="1279" width="18.85546875" style="39" customWidth="1"/>
    <col min="1280" max="1280" width="15" style="39" customWidth="1"/>
    <col min="1281" max="1281" width="18.85546875" style="39" customWidth="1"/>
    <col min="1282" max="1282" width="15.140625" style="39" customWidth="1"/>
    <col min="1283" max="1283" width="19.5703125" style="39" customWidth="1"/>
    <col min="1284" max="1284" width="105" style="39" customWidth="1"/>
    <col min="1285" max="1285" width="179.85546875" style="39" customWidth="1"/>
    <col min="1286" max="1517" width="10.28515625" style="39"/>
    <col min="1518" max="1518" width="10.140625" style="39" customWidth="1"/>
    <col min="1519" max="1519" width="85.28515625" style="39" customWidth="1"/>
    <col min="1520" max="1520" width="12.28515625" style="39" customWidth="1"/>
    <col min="1521" max="1524" width="14.42578125" style="39" customWidth="1"/>
    <col min="1525" max="1525" width="20.42578125" style="39" customWidth="1"/>
    <col min="1526" max="1526" width="15.140625" style="39" customWidth="1"/>
    <col min="1527" max="1527" width="19.85546875" style="39" customWidth="1"/>
    <col min="1528" max="1528" width="15" style="39" customWidth="1"/>
    <col min="1529" max="1529" width="18.85546875" style="39" customWidth="1"/>
    <col min="1530" max="1530" width="15" style="39" customWidth="1"/>
    <col min="1531" max="1531" width="18.85546875" style="39" customWidth="1"/>
    <col min="1532" max="1532" width="15" style="39" customWidth="1"/>
    <col min="1533" max="1533" width="18.85546875" style="39" customWidth="1"/>
    <col min="1534" max="1534" width="15" style="39" customWidth="1"/>
    <col min="1535" max="1535" width="18.85546875" style="39" customWidth="1"/>
    <col min="1536" max="1536" width="15" style="39" customWidth="1"/>
    <col min="1537" max="1537" width="18.85546875" style="39" customWidth="1"/>
    <col min="1538" max="1538" width="15.140625" style="39" customWidth="1"/>
    <col min="1539" max="1539" width="19.5703125" style="39" customWidth="1"/>
    <col min="1540" max="1540" width="105" style="39" customWidth="1"/>
    <col min="1541" max="1541" width="179.85546875" style="39" customWidth="1"/>
    <col min="1542" max="1773" width="10.28515625" style="39"/>
    <col min="1774" max="1774" width="10.140625" style="39" customWidth="1"/>
    <col min="1775" max="1775" width="85.28515625" style="39" customWidth="1"/>
    <col min="1776" max="1776" width="12.28515625" style="39" customWidth="1"/>
    <col min="1777" max="1780" width="14.42578125" style="39" customWidth="1"/>
    <col min="1781" max="1781" width="20.42578125" style="39" customWidth="1"/>
    <col min="1782" max="1782" width="15.140625" style="39" customWidth="1"/>
    <col min="1783" max="1783" width="19.85546875" style="39" customWidth="1"/>
    <col min="1784" max="1784" width="15" style="39" customWidth="1"/>
    <col min="1785" max="1785" width="18.85546875" style="39" customWidth="1"/>
    <col min="1786" max="1786" width="15" style="39" customWidth="1"/>
    <col min="1787" max="1787" width="18.85546875" style="39" customWidth="1"/>
    <col min="1788" max="1788" width="15" style="39" customWidth="1"/>
    <col min="1789" max="1789" width="18.85546875" style="39" customWidth="1"/>
    <col min="1790" max="1790" width="15" style="39" customWidth="1"/>
    <col min="1791" max="1791" width="18.85546875" style="39" customWidth="1"/>
    <col min="1792" max="1792" width="15" style="39" customWidth="1"/>
    <col min="1793" max="1793" width="18.85546875" style="39" customWidth="1"/>
    <col min="1794" max="1794" width="15.140625" style="39" customWidth="1"/>
    <col min="1795" max="1795" width="19.5703125" style="39" customWidth="1"/>
    <col min="1796" max="1796" width="105" style="39" customWidth="1"/>
    <col min="1797" max="1797" width="179.85546875" style="39" customWidth="1"/>
    <col min="1798" max="2029" width="10.28515625" style="39"/>
    <col min="2030" max="2030" width="10.140625" style="39" customWidth="1"/>
    <col min="2031" max="2031" width="85.28515625" style="39" customWidth="1"/>
    <col min="2032" max="2032" width="12.28515625" style="39" customWidth="1"/>
    <col min="2033" max="2036" width="14.42578125" style="39" customWidth="1"/>
    <col min="2037" max="2037" width="20.42578125" style="39" customWidth="1"/>
    <col min="2038" max="2038" width="15.140625" style="39" customWidth="1"/>
    <col min="2039" max="2039" width="19.85546875" style="39" customWidth="1"/>
    <col min="2040" max="2040" width="15" style="39" customWidth="1"/>
    <col min="2041" max="2041" width="18.85546875" style="39" customWidth="1"/>
    <col min="2042" max="2042" width="15" style="39" customWidth="1"/>
    <col min="2043" max="2043" width="18.85546875" style="39" customWidth="1"/>
    <col min="2044" max="2044" width="15" style="39" customWidth="1"/>
    <col min="2045" max="2045" width="18.85546875" style="39" customWidth="1"/>
    <col min="2046" max="2046" width="15" style="39" customWidth="1"/>
    <col min="2047" max="2047" width="18.85546875" style="39" customWidth="1"/>
    <col min="2048" max="2048" width="15" style="39" customWidth="1"/>
    <col min="2049" max="2049" width="18.85546875" style="39" customWidth="1"/>
    <col min="2050" max="2050" width="15.140625" style="39" customWidth="1"/>
    <col min="2051" max="2051" width="19.5703125" style="39" customWidth="1"/>
    <col min="2052" max="2052" width="105" style="39" customWidth="1"/>
    <col min="2053" max="2053" width="179.85546875" style="39" customWidth="1"/>
    <col min="2054" max="2285" width="10.28515625" style="39"/>
    <col min="2286" max="2286" width="10.140625" style="39" customWidth="1"/>
    <col min="2287" max="2287" width="85.28515625" style="39" customWidth="1"/>
    <col min="2288" max="2288" width="12.28515625" style="39" customWidth="1"/>
    <col min="2289" max="2292" width="14.42578125" style="39" customWidth="1"/>
    <col min="2293" max="2293" width="20.42578125" style="39" customWidth="1"/>
    <col min="2294" max="2294" width="15.140625" style="39" customWidth="1"/>
    <col min="2295" max="2295" width="19.85546875" style="39" customWidth="1"/>
    <col min="2296" max="2296" width="15" style="39" customWidth="1"/>
    <col min="2297" max="2297" width="18.85546875" style="39" customWidth="1"/>
    <col min="2298" max="2298" width="15" style="39" customWidth="1"/>
    <col min="2299" max="2299" width="18.85546875" style="39" customWidth="1"/>
    <col min="2300" max="2300" width="15" style="39" customWidth="1"/>
    <col min="2301" max="2301" width="18.85546875" style="39" customWidth="1"/>
    <col min="2302" max="2302" width="15" style="39" customWidth="1"/>
    <col min="2303" max="2303" width="18.85546875" style="39" customWidth="1"/>
    <col min="2304" max="2304" width="15" style="39" customWidth="1"/>
    <col min="2305" max="2305" width="18.85546875" style="39" customWidth="1"/>
    <col min="2306" max="2306" width="15.140625" style="39" customWidth="1"/>
    <col min="2307" max="2307" width="19.5703125" style="39" customWidth="1"/>
    <col min="2308" max="2308" width="105" style="39" customWidth="1"/>
    <col min="2309" max="2309" width="179.85546875" style="39" customWidth="1"/>
    <col min="2310" max="2541" width="10.28515625" style="39"/>
    <col min="2542" max="2542" width="10.140625" style="39" customWidth="1"/>
    <col min="2543" max="2543" width="85.28515625" style="39" customWidth="1"/>
    <col min="2544" max="2544" width="12.28515625" style="39" customWidth="1"/>
    <col min="2545" max="2548" width="14.42578125" style="39" customWidth="1"/>
    <col min="2549" max="2549" width="20.42578125" style="39" customWidth="1"/>
    <col min="2550" max="2550" width="15.140625" style="39" customWidth="1"/>
    <col min="2551" max="2551" width="19.85546875" style="39" customWidth="1"/>
    <col min="2552" max="2552" width="15" style="39" customWidth="1"/>
    <col min="2553" max="2553" width="18.85546875" style="39" customWidth="1"/>
    <col min="2554" max="2554" width="15" style="39" customWidth="1"/>
    <col min="2555" max="2555" width="18.85546875" style="39" customWidth="1"/>
    <col min="2556" max="2556" width="15" style="39" customWidth="1"/>
    <col min="2557" max="2557" width="18.85546875" style="39" customWidth="1"/>
    <col min="2558" max="2558" width="15" style="39" customWidth="1"/>
    <col min="2559" max="2559" width="18.85546875" style="39" customWidth="1"/>
    <col min="2560" max="2560" width="15" style="39" customWidth="1"/>
    <col min="2561" max="2561" width="18.85546875" style="39" customWidth="1"/>
    <col min="2562" max="2562" width="15.140625" style="39" customWidth="1"/>
    <col min="2563" max="2563" width="19.5703125" style="39" customWidth="1"/>
    <col min="2564" max="2564" width="105" style="39" customWidth="1"/>
    <col min="2565" max="2565" width="179.85546875" style="39" customWidth="1"/>
    <col min="2566" max="2797" width="10.28515625" style="39"/>
    <col min="2798" max="2798" width="10.140625" style="39" customWidth="1"/>
    <col min="2799" max="2799" width="85.28515625" style="39" customWidth="1"/>
    <col min="2800" max="2800" width="12.28515625" style="39" customWidth="1"/>
    <col min="2801" max="2804" width="14.42578125" style="39" customWidth="1"/>
    <col min="2805" max="2805" width="20.42578125" style="39" customWidth="1"/>
    <col min="2806" max="2806" width="15.140625" style="39" customWidth="1"/>
    <col min="2807" max="2807" width="19.85546875" style="39" customWidth="1"/>
    <col min="2808" max="2808" width="15" style="39" customWidth="1"/>
    <col min="2809" max="2809" width="18.85546875" style="39" customWidth="1"/>
    <col min="2810" max="2810" width="15" style="39" customWidth="1"/>
    <col min="2811" max="2811" width="18.85546875" style="39" customWidth="1"/>
    <col min="2812" max="2812" width="15" style="39" customWidth="1"/>
    <col min="2813" max="2813" width="18.85546875" style="39" customWidth="1"/>
    <col min="2814" max="2814" width="15" style="39" customWidth="1"/>
    <col min="2815" max="2815" width="18.85546875" style="39" customWidth="1"/>
    <col min="2816" max="2816" width="15" style="39" customWidth="1"/>
    <col min="2817" max="2817" width="18.85546875" style="39" customWidth="1"/>
    <col min="2818" max="2818" width="15.140625" style="39" customWidth="1"/>
    <col min="2819" max="2819" width="19.5703125" style="39" customWidth="1"/>
    <col min="2820" max="2820" width="105" style="39" customWidth="1"/>
    <col min="2821" max="2821" width="179.85546875" style="39" customWidth="1"/>
    <col min="2822" max="3053" width="10.28515625" style="39"/>
    <col min="3054" max="3054" width="10.140625" style="39" customWidth="1"/>
    <col min="3055" max="3055" width="85.28515625" style="39" customWidth="1"/>
    <col min="3056" max="3056" width="12.28515625" style="39" customWidth="1"/>
    <col min="3057" max="3060" width="14.42578125" style="39" customWidth="1"/>
    <col min="3061" max="3061" width="20.42578125" style="39" customWidth="1"/>
    <col min="3062" max="3062" width="15.140625" style="39" customWidth="1"/>
    <col min="3063" max="3063" width="19.85546875" style="39" customWidth="1"/>
    <col min="3064" max="3064" width="15" style="39" customWidth="1"/>
    <col min="3065" max="3065" width="18.85546875" style="39" customWidth="1"/>
    <col min="3066" max="3066" width="15" style="39" customWidth="1"/>
    <col min="3067" max="3067" width="18.85546875" style="39" customWidth="1"/>
    <col min="3068" max="3068" width="15" style="39" customWidth="1"/>
    <col min="3069" max="3069" width="18.85546875" style="39" customWidth="1"/>
    <col min="3070" max="3070" width="15" style="39" customWidth="1"/>
    <col min="3071" max="3071" width="18.85546875" style="39" customWidth="1"/>
    <col min="3072" max="3072" width="15" style="39" customWidth="1"/>
    <col min="3073" max="3073" width="18.85546875" style="39" customWidth="1"/>
    <col min="3074" max="3074" width="15.140625" style="39" customWidth="1"/>
    <col min="3075" max="3075" width="19.5703125" style="39" customWidth="1"/>
    <col min="3076" max="3076" width="105" style="39" customWidth="1"/>
    <col min="3077" max="3077" width="179.85546875" style="39" customWidth="1"/>
    <col min="3078" max="3309" width="10.28515625" style="39"/>
    <col min="3310" max="3310" width="10.140625" style="39" customWidth="1"/>
    <col min="3311" max="3311" width="85.28515625" style="39" customWidth="1"/>
    <col min="3312" max="3312" width="12.28515625" style="39" customWidth="1"/>
    <col min="3313" max="3316" width="14.42578125" style="39" customWidth="1"/>
    <col min="3317" max="3317" width="20.42578125" style="39" customWidth="1"/>
    <col min="3318" max="3318" width="15.140625" style="39" customWidth="1"/>
    <col min="3319" max="3319" width="19.85546875" style="39" customWidth="1"/>
    <col min="3320" max="3320" width="15" style="39" customWidth="1"/>
    <col min="3321" max="3321" width="18.85546875" style="39" customWidth="1"/>
    <col min="3322" max="3322" width="15" style="39" customWidth="1"/>
    <col min="3323" max="3323" width="18.85546875" style="39" customWidth="1"/>
    <col min="3324" max="3324" width="15" style="39" customWidth="1"/>
    <col min="3325" max="3325" width="18.85546875" style="39" customWidth="1"/>
    <col min="3326" max="3326" width="15" style="39" customWidth="1"/>
    <col min="3327" max="3327" width="18.85546875" style="39" customWidth="1"/>
    <col min="3328" max="3328" width="15" style="39" customWidth="1"/>
    <col min="3329" max="3329" width="18.85546875" style="39" customWidth="1"/>
    <col min="3330" max="3330" width="15.140625" style="39" customWidth="1"/>
    <col min="3331" max="3331" width="19.5703125" style="39" customWidth="1"/>
    <col min="3332" max="3332" width="105" style="39" customWidth="1"/>
    <col min="3333" max="3333" width="179.85546875" style="39" customWidth="1"/>
    <col min="3334" max="3565" width="10.28515625" style="39"/>
    <col min="3566" max="3566" width="10.140625" style="39" customWidth="1"/>
    <col min="3567" max="3567" width="85.28515625" style="39" customWidth="1"/>
    <col min="3568" max="3568" width="12.28515625" style="39" customWidth="1"/>
    <col min="3569" max="3572" width="14.42578125" style="39" customWidth="1"/>
    <col min="3573" max="3573" width="20.42578125" style="39" customWidth="1"/>
    <col min="3574" max="3574" width="15.140625" style="39" customWidth="1"/>
    <col min="3575" max="3575" width="19.85546875" style="39" customWidth="1"/>
    <col min="3576" max="3576" width="15" style="39" customWidth="1"/>
    <col min="3577" max="3577" width="18.85546875" style="39" customWidth="1"/>
    <col min="3578" max="3578" width="15" style="39" customWidth="1"/>
    <col min="3579" max="3579" width="18.85546875" style="39" customWidth="1"/>
    <col min="3580" max="3580" width="15" style="39" customWidth="1"/>
    <col min="3581" max="3581" width="18.85546875" style="39" customWidth="1"/>
    <col min="3582" max="3582" width="15" style="39" customWidth="1"/>
    <col min="3583" max="3583" width="18.85546875" style="39" customWidth="1"/>
    <col min="3584" max="3584" width="15" style="39" customWidth="1"/>
    <col min="3585" max="3585" width="18.85546875" style="39" customWidth="1"/>
    <col min="3586" max="3586" width="15.140625" style="39" customWidth="1"/>
    <col min="3587" max="3587" width="19.5703125" style="39" customWidth="1"/>
    <col min="3588" max="3588" width="105" style="39" customWidth="1"/>
    <col min="3589" max="3589" width="179.85546875" style="39" customWidth="1"/>
    <col min="3590" max="3821" width="10.28515625" style="39"/>
    <col min="3822" max="3822" width="10.140625" style="39" customWidth="1"/>
    <col min="3823" max="3823" width="85.28515625" style="39" customWidth="1"/>
    <col min="3824" max="3824" width="12.28515625" style="39" customWidth="1"/>
    <col min="3825" max="3828" width="14.42578125" style="39" customWidth="1"/>
    <col min="3829" max="3829" width="20.42578125" style="39" customWidth="1"/>
    <col min="3830" max="3830" width="15.140625" style="39" customWidth="1"/>
    <col min="3831" max="3831" width="19.85546875" style="39" customWidth="1"/>
    <col min="3832" max="3832" width="15" style="39" customWidth="1"/>
    <col min="3833" max="3833" width="18.85546875" style="39" customWidth="1"/>
    <col min="3834" max="3834" width="15" style="39" customWidth="1"/>
    <col min="3835" max="3835" width="18.85546875" style="39" customWidth="1"/>
    <col min="3836" max="3836" width="15" style="39" customWidth="1"/>
    <col min="3837" max="3837" width="18.85546875" style="39" customWidth="1"/>
    <col min="3838" max="3838" width="15" style="39" customWidth="1"/>
    <col min="3839" max="3839" width="18.85546875" style="39" customWidth="1"/>
    <col min="3840" max="3840" width="15" style="39" customWidth="1"/>
    <col min="3841" max="3841" width="18.85546875" style="39" customWidth="1"/>
    <col min="3842" max="3842" width="15.140625" style="39" customWidth="1"/>
    <col min="3843" max="3843" width="19.5703125" style="39" customWidth="1"/>
    <col min="3844" max="3844" width="105" style="39" customWidth="1"/>
    <col min="3845" max="3845" width="179.85546875" style="39" customWidth="1"/>
    <col min="3846" max="4077" width="10.28515625" style="39"/>
    <col min="4078" max="4078" width="10.140625" style="39" customWidth="1"/>
    <col min="4079" max="4079" width="85.28515625" style="39" customWidth="1"/>
    <col min="4080" max="4080" width="12.28515625" style="39" customWidth="1"/>
    <col min="4081" max="4084" width="14.42578125" style="39" customWidth="1"/>
    <col min="4085" max="4085" width="20.42578125" style="39" customWidth="1"/>
    <col min="4086" max="4086" width="15.140625" style="39" customWidth="1"/>
    <col min="4087" max="4087" width="19.85546875" style="39" customWidth="1"/>
    <col min="4088" max="4088" width="15" style="39" customWidth="1"/>
    <col min="4089" max="4089" width="18.85546875" style="39" customWidth="1"/>
    <col min="4090" max="4090" width="15" style="39" customWidth="1"/>
    <col min="4091" max="4091" width="18.85546875" style="39" customWidth="1"/>
    <col min="4092" max="4092" width="15" style="39" customWidth="1"/>
    <col min="4093" max="4093" width="18.85546875" style="39" customWidth="1"/>
    <col min="4094" max="4094" width="15" style="39" customWidth="1"/>
    <col min="4095" max="4095" width="18.85546875" style="39" customWidth="1"/>
    <col min="4096" max="4096" width="15" style="39" customWidth="1"/>
    <col min="4097" max="4097" width="18.85546875" style="39" customWidth="1"/>
    <col min="4098" max="4098" width="15.140625" style="39" customWidth="1"/>
    <col min="4099" max="4099" width="19.5703125" style="39" customWidth="1"/>
    <col min="4100" max="4100" width="105" style="39" customWidth="1"/>
    <col min="4101" max="4101" width="179.85546875" style="39" customWidth="1"/>
    <col min="4102" max="4333" width="10.28515625" style="39"/>
    <col min="4334" max="4334" width="10.140625" style="39" customWidth="1"/>
    <col min="4335" max="4335" width="85.28515625" style="39" customWidth="1"/>
    <col min="4336" max="4336" width="12.28515625" style="39" customWidth="1"/>
    <col min="4337" max="4340" width="14.42578125" style="39" customWidth="1"/>
    <col min="4341" max="4341" width="20.42578125" style="39" customWidth="1"/>
    <col min="4342" max="4342" width="15.140625" style="39" customWidth="1"/>
    <col min="4343" max="4343" width="19.85546875" style="39" customWidth="1"/>
    <col min="4344" max="4344" width="15" style="39" customWidth="1"/>
    <col min="4345" max="4345" width="18.85546875" style="39" customWidth="1"/>
    <col min="4346" max="4346" width="15" style="39" customWidth="1"/>
    <col min="4347" max="4347" width="18.85546875" style="39" customWidth="1"/>
    <col min="4348" max="4348" width="15" style="39" customWidth="1"/>
    <col min="4349" max="4349" width="18.85546875" style="39" customWidth="1"/>
    <col min="4350" max="4350" width="15" style="39" customWidth="1"/>
    <col min="4351" max="4351" width="18.85546875" style="39" customWidth="1"/>
    <col min="4352" max="4352" width="15" style="39" customWidth="1"/>
    <col min="4353" max="4353" width="18.85546875" style="39" customWidth="1"/>
    <col min="4354" max="4354" width="15.140625" style="39" customWidth="1"/>
    <col min="4355" max="4355" width="19.5703125" style="39" customWidth="1"/>
    <col min="4356" max="4356" width="105" style="39" customWidth="1"/>
    <col min="4357" max="4357" width="179.85546875" style="39" customWidth="1"/>
    <col min="4358" max="4589" width="10.28515625" style="39"/>
    <col min="4590" max="4590" width="10.140625" style="39" customWidth="1"/>
    <col min="4591" max="4591" width="85.28515625" style="39" customWidth="1"/>
    <col min="4592" max="4592" width="12.28515625" style="39" customWidth="1"/>
    <col min="4593" max="4596" width="14.42578125" style="39" customWidth="1"/>
    <col min="4597" max="4597" width="20.42578125" style="39" customWidth="1"/>
    <col min="4598" max="4598" width="15.140625" style="39" customWidth="1"/>
    <col min="4599" max="4599" width="19.85546875" style="39" customWidth="1"/>
    <col min="4600" max="4600" width="15" style="39" customWidth="1"/>
    <col min="4601" max="4601" width="18.85546875" style="39" customWidth="1"/>
    <col min="4602" max="4602" width="15" style="39" customWidth="1"/>
    <col min="4603" max="4603" width="18.85546875" style="39" customWidth="1"/>
    <col min="4604" max="4604" width="15" style="39" customWidth="1"/>
    <col min="4605" max="4605" width="18.85546875" style="39" customWidth="1"/>
    <col min="4606" max="4606" width="15" style="39" customWidth="1"/>
    <col min="4607" max="4607" width="18.85546875" style="39" customWidth="1"/>
    <col min="4608" max="4608" width="15" style="39" customWidth="1"/>
    <col min="4609" max="4609" width="18.85546875" style="39" customWidth="1"/>
    <col min="4610" max="4610" width="15.140625" style="39" customWidth="1"/>
    <col min="4611" max="4611" width="19.5703125" style="39" customWidth="1"/>
    <col min="4612" max="4612" width="105" style="39" customWidth="1"/>
    <col min="4613" max="4613" width="179.85546875" style="39" customWidth="1"/>
    <col min="4614" max="4845" width="10.28515625" style="39"/>
    <col min="4846" max="4846" width="10.140625" style="39" customWidth="1"/>
    <col min="4847" max="4847" width="85.28515625" style="39" customWidth="1"/>
    <col min="4848" max="4848" width="12.28515625" style="39" customWidth="1"/>
    <col min="4849" max="4852" width="14.42578125" style="39" customWidth="1"/>
    <col min="4853" max="4853" width="20.42578125" style="39" customWidth="1"/>
    <col min="4854" max="4854" width="15.140625" style="39" customWidth="1"/>
    <col min="4855" max="4855" width="19.85546875" style="39" customWidth="1"/>
    <col min="4856" max="4856" width="15" style="39" customWidth="1"/>
    <col min="4857" max="4857" width="18.85546875" style="39" customWidth="1"/>
    <col min="4858" max="4858" width="15" style="39" customWidth="1"/>
    <col min="4859" max="4859" width="18.85546875" style="39" customWidth="1"/>
    <col min="4860" max="4860" width="15" style="39" customWidth="1"/>
    <col min="4861" max="4861" width="18.85546875" style="39" customWidth="1"/>
    <col min="4862" max="4862" width="15" style="39" customWidth="1"/>
    <col min="4863" max="4863" width="18.85546875" style="39" customWidth="1"/>
    <col min="4864" max="4864" width="15" style="39" customWidth="1"/>
    <col min="4865" max="4865" width="18.85546875" style="39" customWidth="1"/>
    <col min="4866" max="4866" width="15.140625" style="39" customWidth="1"/>
    <col min="4867" max="4867" width="19.5703125" style="39" customWidth="1"/>
    <col min="4868" max="4868" width="105" style="39" customWidth="1"/>
    <col min="4869" max="4869" width="179.85546875" style="39" customWidth="1"/>
    <col min="4870" max="5101" width="10.28515625" style="39"/>
    <col min="5102" max="5102" width="10.140625" style="39" customWidth="1"/>
    <col min="5103" max="5103" width="85.28515625" style="39" customWidth="1"/>
    <col min="5104" max="5104" width="12.28515625" style="39" customWidth="1"/>
    <col min="5105" max="5108" width="14.42578125" style="39" customWidth="1"/>
    <col min="5109" max="5109" width="20.42578125" style="39" customWidth="1"/>
    <col min="5110" max="5110" width="15.140625" style="39" customWidth="1"/>
    <col min="5111" max="5111" width="19.85546875" style="39" customWidth="1"/>
    <col min="5112" max="5112" width="15" style="39" customWidth="1"/>
    <col min="5113" max="5113" width="18.85546875" style="39" customWidth="1"/>
    <col min="5114" max="5114" width="15" style="39" customWidth="1"/>
    <col min="5115" max="5115" width="18.85546875" style="39" customWidth="1"/>
    <col min="5116" max="5116" width="15" style="39" customWidth="1"/>
    <col min="5117" max="5117" width="18.85546875" style="39" customWidth="1"/>
    <col min="5118" max="5118" width="15" style="39" customWidth="1"/>
    <col min="5119" max="5119" width="18.85546875" style="39" customWidth="1"/>
    <col min="5120" max="5120" width="15" style="39" customWidth="1"/>
    <col min="5121" max="5121" width="18.85546875" style="39" customWidth="1"/>
    <col min="5122" max="5122" width="15.140625" style="39" customWidth="1"/>
    <col min="5123" max="5123" width="19.5703125" style="39" customWidth="1"/>
    <col min="5124" max="5124" width="105" style="39" customWidth="1"/>
    <col min="5125" max="5125" width="179.85546875" style="39" customWidth="1"/>
    <col min="5126" max="5357" width="10.28515625" style="39"/>
    <col min="5358" max="5358" width="10.140625" style="39" customWidth="1"/>
    <col min="5359" max="5359" width="85.28515625" style="39" customWidth="1"/>
    <col min="5360" max="5360" width="12.28515625" style="39" customWidth="1"/>
    <col min="5361" max="5364" width="14.42578125" style="39" customWidth="1"/>
    <col min="5365" max="5365" width="20.42578125" style="39" customWidth="1"/>
    <col min="5366" max="5366" width="15.140625" style="39" customWidth="1"/>
    <col min="5367" max="5367" width="19.85546875" style="39" customWidth="1"/>
    <col min="5368" max="5368" width="15" style="39" customWidth="1"/>
    <col min="5369" max="5369" width="18.85546875" style="39" customWidth="1"/>
    <col min="5370" max="5370" width="15" style="39" customWidth="1"/>
    <col min="5371" max="5371" width="18.85546875" style="39" customWidth="1"/>
    <col min="5372" max="5372" width="15" style="39" customWidth="1"/>
    <col min="5373" max="5373" width="18.85546875" style="39" customWidth="1"/>
    <col min="5374" max="5374" width="15" style="39" customWidth="1"/>
    <col min="5375" max="5375" width="18.85546875" style="39" customWidth="1"/>
    <col min="5376" max="5376" width="15" style="39" customWidth="1"/>
    <col min="5377" max="5377" width="18.85546875" style="39" customWidth="1"/>
    <col min="5378" max="5378" width="15.140625" style="39" customWidth="1"/>
    <col min="5379" max="5379" width="19.5703125" style="39" customWidth="1"/>
    <col min="5380" max="5380" width="105" style="39" customWidth="1"/>
    <col min="5381" max="5381" width="179.85546875" style="39" customWidth="1"/>
    <col min="5382" max="5613" width="10.28515625" style="39"/>
    <col min="5614" max="5614" width="10.140625" style="39" customWidth="1"/>
    <col min="5615" max="5615" width="85.28515625" style="39" customWidth="1"/>
    <col min="5616" max="5616" width="12.28515625" style="39" customWidth="1"/>
    <col min="5617" max="5620" width="14.42578125" style="39" customWidth="1"/>
    <col min="5621" max="5621" width="20.42578125" style="39" customWidth="1"/>
    <col min="5622" max="5622" width="15.140625" style="39" customWidth="1"/>
    <col min="5623" max="5623" width="19.85546875" style="39" customWidth="1"/>
    <col min="5624" max="5624" width="15" style="39" customWidth="1"/>
    <col min="5625" max="5625" width="18.85546875" style="39" customWidth="1"/>
    <col min="5626" max="5626" width="15" style="39" customWidth="1"/>
    <col min="5627" max="5627" width="18.85546875" style="39" customWidth="1"/>
    <col min="5628" max="5628" width="15" style="39" customWidth="1"/>
    <col min="5629" max="5629" width="18.85546875" style="39" customWidth="1"/>
    <col min="5630" max="5630" width="15" style="39" customWidth="1"/>
    <col min="5631" max="5631" width="18.85546875" style="39" customWidth="1"/>
    <col min="5632" max="5632" width="15" style="39" customWidth="1"/>
    <col min="5633" max="5633" width="18.85546875" style="39" customWidth="1"/>
    <col min="5634" max="5634" width="15.140625" style="39" customWidth="1"/>
    <col min="5635" max="5635" width="19.5703125" style="39" customWidth="1"/>
    <col min="5636" max="5636" width="105" style="39" customWidth="1"/>
    <col min="5637" max="5637" width="179.85546875" style="39" customWidth="1"/>
    <col min="5638" max="5869" width="10.28515625" style="39"/>
    <col min="5870" max="5870" width="10.140625" style="39" customWidth="1"/>
    <col min="5871" max="5871" width="85.28515625" style="39" customWidth="1"/>
    <col min="5872" max="5872" width="12.28515625" style="39" customWidth="1"/>
    <col min="5873" max="5876" width="14.42578125" style="39" customWidth="1"/>
    <col min="5877" max="5877" width="20.42578125" style="39" customWidth="1"/>
    <col min="5878" max="5878" width="15.140625" style="39" customWidth="1"/>
    <col min="5879" max="5879" width="19.85546875" style="39" customWidth="1"/>
    <col min="5880" max="5880" width="15" style="39" customWidth="1"/>
    <col min="5881" max="5881" width="18.85546875" style="39" customWidth="1"/>
    <col min="5882" max="5882" width="15" style="39" customWidth="1"/>
    <col min="5883" max="5883" width="18.85546875" style="39" customWidth="1"/>
    <col min="5884" max="5884" width="15" style="39" customWidth="1"/>
    <col min="5885" max="5885" width="18.85546875" style="39" customWidth="1"/>
    <col min="5886" max="5886" width="15" style="39" customWidth="1"/>
    <col min="5887" max="5887" width="18.85546875" style="39" customWidth="1"/>
    <col min="5888" max="5888" width="15" style="39" customWidth="1"/>
    <col min="5889" max="5889" width="18.85546875" style="39" customWidth="1"/>
    <col min="5890" max="5890" width="15.140625" style="39" customWidth="1"/>
    <col min="5891" max="5891" width="19.5703125" style="39" customWidth="1"/>
    <col min="5892" max="5892" width="105" style="39" customWidth="1"/>
    <col min="5893" max="5893" width="179.85546875" style="39" customWidth="1"/>
    <col min="5894" max="6125" width="10.28515625" style="39"/>
    <col min="6126" max="6126" width="10.140625" style="39" customWidth="1"/>
    <col min="6127" max="6127" width="85.28515625" style="39" customWidth="1"/>
    <col min="6128" max="6128" width="12.28515625" style="39" customWidth="1"/>
    <col min="6129" max="6132" width="14.42578125" style="39" customWidth="1"/>
    <col min="6133" max="6133" width="20.42578125" style="39" customWidth="1"/>
    <col min="6134" max="6134" width="15.140625" style="39" customWidth="1"/>
    <col min="6135" max="6135" width="19.85546875" style="39" customWidth="1"/>
    <col min="6136" max="6136" width="15" style="39" customWidth="1"/>
    <col min="6137" max="6137" width="18.85546875" style="39" customWidth="1"/>
    <col min="6138" max="6138" width="15" style="39" customWidth="1"/>
    <col min="6139" max="6139" width="18.85546875" style="39" customWidth="1"/>
    <col min="6140" max="6140" width="15" style="39" customWidth="1"/>
    <col min="6141" max="6141" width="18.85546875" style="39" customWidth="1"/>
    <col min="6142" max="6142" width="15" style="39" customWidth="1"/>
    <col min="6143" max="6143" width="18.85546875" style="39" customWidth="1"/>
    <col min="6144" max="6144" width="15" style="39" customWidth="1"/>
    <col min="6145" max="6145" width="18.85546875" style="39" customWidth="1"/>
    <col min="6146" max="6146" width="15.140625" style="39" customWidth="1"/>
    <col min="6147" max="6147" width="19.5703125" style="39" customWidth="1"/>
    <col min="6148" max="6148" width="105" style="39" customWidth="1"/>
    <col min="6149" max="6149" width="179.85546875" style="39" customWidth="1"/>
    <col min="6150" max="6381" width="10.28515625" style="39"/>
    <col min="6382" max="6382" width="10.140625" style="39" customWidth="1"/>
    <col min="6383" max="6383" width="85.28515625" style="39" customWidth="1"/>
    <col min="6384" max="6384" width="12.28515625" style="39" customWidth="1"/>
    <col min="6385" max="6388" width="14.42578125" style="39" customWidth="1"/>
    <col min="6389" max="6389" width="20.42578125" style="39" customWidth="1"/>
    <col min="6390" max="6390" width="15.140625" style="39" customWidth="1"/>
    <col min="6391" max="6391" width="19.85546875" style="39" customWidth="1"/>
    <col min="6392" max="6392" width="15" style="39" customWidth="1"/>
    <col min="6393" max="6393" width="18.85546875" style="39" customWidth="1"/>
    <col min="6394" max="6394" width="15" style="39" customWidth="1"/>
    <col min="6395" max="6395" width="18.85546875" style="39" customWidth="1"/>
    <col min="6396" max="6396" width="15" style="39" customWidth="1"/>
    <col min="6397" max="6397" width="18.85546875" style="39" customWidth="1"/>
    <col min="6398" max="6398" width="15" style="39" customWidth="1"/>
    <col min="6399" max="6399" width="18.85546875" style="39" customWidth="1"/>
    <col min="6400" max="6400" width="15" style="39" customWidth="1"/>
    <col min="6401" max="6401" width="18.85546875" style="39" customWidth="1"/>
    <col min="6402" max="6402" width="15.140625" style="39" customWidth="1"/>
    <col min="6403" max="6403" width="19.5703125" style="39" customWidth="1"/>
    <col min="6404" max="6404" width="105" style="39" customWidth="1"/>
    <col min="6405" max="6405" width="179.85546875" style="39" customWidth="1"/>
    <col min="6406" max="6637" width="10.28515625" style="39"/>
    <col min="6638" max="6638" width="10.140625" style="39" customWidth="1"/>
    <col min="6639" max="6639" width="85.28515625" style="39" customWidth="1"/>
    <col min="6640" max="6640" width="12.28515625" style="39" customWidth="1"/>
    <col min="6641" max="6644" width="14.42578125" style="39" customWidth="1"/>
    <col min="6645" max="6645" width="20.42578125" style="39" customWidth="1"/>
    <col min="6646" max="6646" width="15.140625" style="39" customWidth="1"/>
    <col min="6647" max="6647" width="19.85546875" style="39" customWidth="1"/>
    <col min="6648" max="6648" width="15" style="39" customWidth="1"/>
    <col min="6649" max="6649" width="18.85546875" style="39" customWidth="1"/>
    <col min="6650" max="6650" width="15" style="39" customWidth="1"/>
    <col min="6651" max="6651" width="18.85546875" style="39" customWidth="1"/>
    <col min="6652" max="6652" width="15" style="39" customWidth="1"/>
    <col min="6653" max="6653" width="18.85546875" style="39" customWidth="1"/>
    <col min="6654" max="6654" width="15" style="39" customWidth="1"/>
    <col min="6655" max="6655" width="18.85546875" style="39" customWidth="1"/>
    <col min="6656" max="6656" width="15" style="39" customWidth="1"/>
    <col min="6657" max="6657" width="18.85546875" style="39" customWidth="1"/>
    <col min="6658" max="6658" width="15.140625" style="39" customWidth="1"/>
    <col min="6659" max="6659" width="19.5703125" style="39" customWidth="1"/>
    <col min="6660" max="6660" width="105" style="39" customWidth="1"/>
    <col min="6661" max="6661" width="179.85546875" style="39" customWidth="1"/>
    <col min="6662" max="6893" width="10.28515625" style="39"/>
    <col min="6894" max="6894" width="10.140625" style="39" customWidth="1"/>
    <col min="6895" max="6895" width="85.28515625" style="39" customWidth="1"/>
    <col min="6896" max="6896" width="12.28515625" style="39" customWidth="1"/>
    <col min="6897" max="6900" width="14.42578125" style="39" customWidth="1"/>
    <col min="6901" max="6901" width="20.42578125" style="39" customWidth="1"/>
    <col min="6902" max="6902" width="15.140625" style="39" customWidth="1"/>
    <col min="6903" max="6903" width="19.85546875" style="39" customWidth="1"/>
    <col min="6904" max="6904" width="15" style="39" customWidth="1"/>
    <col min="6905" max="6905" width="18.85546875" style="39" customWidth="1"/>
    <col min="6906" max="6906" width="15" style="39" customWidth="1"/>
    <col min="6907" max="6907" width="18.85546875" style="39" customWidth="1"/>
    <col min="6908" max="6908" width="15" style="39" customWidth="1"/>
    <col min="6909" max="6909" width="18.85546875" style="39" customWidth="1"/>
    <col min="6910" max="6910" width="15" style="39" customWidth="1"/>
    <col min="6911" max="6911" width="18.85546875" style="39" customWidth="1"/>
    <col min="6912" max="6912" width="15" style="39" customWidth="1"/>
    <col min="6913" max="6913" width="18.85546875" style="39" customWidth="1"/>
    <col min="6914" max="6914" width="15.140625" style="39" customWidth="1"/>
    <col min="6915" max="6915" width="19.5703125" style="39" customWidth="1"/>
    <col min="6916" max="6916" width="105" style="39" customWidth="1"/>
    <col min="6917" max="6917" width="179.85546875" style="39" customWidth="1"/>
    <col min="6918" max="7149" width="10.28515625" style="39"/>
    <col min="7150" max="7150" width="10.140625" style="39" customWidth="1"/>
    <col min="7151" max="7151" width="85.28515625" style="39" customWidth="1"/>
    <col min="7152" max="7152" width="12.28515625" style="39" customWidth="1"/>
    <col min="7153" max="7156" width="14.42578125" style="39" customWidth="1"/>
    <col min="7157" max="7157" width="20.42578125" style="39" customWidth="1"/>
    <col min="7158" max="7158" width="15.140625" style="39" customWidth="1"/>
    <col min="7159" max="7159" width="19.85546875" style="39" customWidth="1"/>
    <col min="7160" max="7160" width="15" style="39" customWidth="1"/>
    <col min="7161" max="7161" width="18.85546875" style="39" customWidth="1"/>
    <col min="7162" max="7162" width="15" style="39" customWidth="1"/>
    <col min="7163" max="7163" width="18.85546875" style="39" customWidth="1"/>
    <col min="7164" max="7164" width="15" style="39" customWidth="1"/>
    <col min="7165" max="7165" width="18.85546875" style="39" customWidth="1"/>
    <col min="7166" max="7166" width="15" style="39" customWidth="1"/>
    <col min="7167" max="7167" width="18.85546875" style="39" customWidth="1"/>
    <col min="7168" max="7168" width="15" style="39" customWidth="1"/>
    <col min="7169" max="7169" width="18.85546875" style="39" customWidth="1"/>
    <col min="7170" max="7170" width="15.140625" style="39" customWidth="1"/>
    <col min="7171" max="7171" width="19.5703125" style="39" customWidth="1"/>
    <col min="7172" max="7172" width="105" style="39" customWidth="1"/>
    <col min="7173" max="7173" width="179.85546875" style="39" customWidth="1"/>
    <col min="7174" max="7405" width="10.28515625" style="39"/>
    <col min="7406" max="7406" width="10.140625" style="39" customWidth="1"/>
    <col min="7407" max="7407" width="85.28515625" style="39" customWidth="1"/>
    <col min="7408" max="7408" width="12.28515625" style="39" customWidth="1"/>
    <col min="7409" max="7412" width="14.42578125" style="39" customWidth="1"/>
    <col min="7413" max="7413" width="20.42578125" style="39" customWidth="1"/>
    <col min="7414" max="7414" width="15.140625" style="39" customWidth="1"/>
    <col min="7415" max="7415" width="19.85546875" style="39" customWidth="1"/>
    <col min="7416" max="7416" width="15" style="39" customWidth="1"/>
    <col min="7417" max="7417" width="18.85546875" style="39" customWidth="1"/>
    <col min="7418" max="7418" width="15" style="39" customWidth="1"/>
    <col min="7419" max="7419" width="18.85546875" style="39" customWidth="1"/>
    <col min="7420" max="7420" width="15" style="39" customWidth="1"/>
    <col min="7421" max="7421" width="18.85546875" style="39" customWidth="1"/>
    <col min="7422" max="7422" width="15" style="39" customWidth="1"/>
    <col min="7423" max="7423" width="18.85546875" style="39" customWidth="1"/>
    <col min="7424" max="7424" width="15" style="39" customWidth="1"/>
    <col min="7425" max="7425" width="18.85546875" style="39" customWidth="1"/>
    <col min="7426" max="7426" width="15.140625" style="39" customWidth="1"/>
    <col min="7427" max="7427" width="19.5703125" style="39" customWidth="1"/>
    <col min="7428" max="7428" width="105" style="39" customWidth="1"/>
    <col min="7429" max="7429" width="179.85546875" style="39" customWidth="1"/>
    <col min="7430" max="7661" width="10.28515625" style="39"/>
    <col min="7662" max="7662" width="10.140625" style="39" customWidth="1"/>
    <col min="7663" max="7663" width="85.28515625" style="39" customWidth="1"/>
    <col min="7664" max="7664" width="12.28515625" style="39" customWidth="1"/>
    <col min="7665" max="7668" width="14.42578125" style="39" customWidth="1"/>
    <col min="7669" max="7669" width="20.42578125" style="39" customWidth="1"/>
    <col min="7670" max="7670" width="15.140625" style="39" customWidth="1"/>
    <col min="7671" max="7671" width="19.85546875" style="39" customWidth="1"/>
    <col min="7672" max="7672" width="15" style="39" customWidth="1"/>
    <col min="7673" max="7673" width="18.85546875" style="39" customWidth="1"/>
    <col min="7674" max="7674" width="15" style="39" customWidth="1"/>
    <col min="7675" max="7675" width="18.85546875" style="39" customWidth="1"/>
    <col min="7676" max="7676" width="15" style="39" customWidth="1"/>
    <col min="7677" max="7677" width="18.85546875" style="39" customWidth="1"/>
    <col min="7678" max="7678" width="15" style="39" customWidth="1"/>
    <col min="7679" max="7679" width="18.85546875" style="39" customWidth="1"/>
    <col min="7680" max="7680" width="15" style="39" customWidth="1"/>
    <col min="7681" max="7681" width="18.85546875" style="39" customWidth="1"/>
    <col min="7682" max="7682" width="15.140625" style="39" customWidth="1"/>
    <col min="7683" max="7683" width="19.5703125" style="39" customWidth="1"/>
    <col min="7684" max="7684" width="105" style="39" customWidth="1"/>
    <col min="7685" max="7685" width="179.85546875" style="39" customWidth="1"/>
    <col min="7686" max="7917" width="10.28515625" style="39"/>
    <col min="7918" max="7918" width="10.140625" style="39" customWidth="1"/>
    <col min="7919" max="7919" width="85.28515625" style="39" customWidth="1"/>
    <col min="7920" max="7920" width="12.28515625" style="39" customWidth="1"/>
    <col min="7921" max="7924" width="14.42578125" style="39" customWidth="1"/>
    <col min="7925" max="7925" width="20.42578125" style="39" customWidth="1"/>
    <col min="7926" max="7926" width="15.140625" style="39" customWidth="1"/>
    <col min="7927" max="7927" width="19.85546875" style="39" customWidth="1"/>
    <col min="7928" max="7928" width="15" style="39" customWidth="1"/>
    <col min="7929" max="7929" width="18.85546875" style="39" customWidth="1"/>
    <col min="7930" max="7930" width="15" style="39" customWidth="1"/>
    <col min="7931" max="7931" width="18.85546875" style="39" customWidth="1"/>
    <col min="7932" max="7932" width="15" style="39" customWidth="1"/>
    <col min="7933" max="7933" width="18.85546875" style="39" customWidth="1"/>
    <col min="7934" max="7934" width="15" style="39" customWidth="1"/>
    <col min="7935" max="7935" width="18.85546875" style="39" customWidth="1"/>
    <col min="7936" max="7936" width="15" style="39" customWidth="1"/>
    <col min="7937" max="7937" width="18.85546875" style="39" customWidth="1"/>
    <col min="7938" max="7938" width="15.140625" style="39" customWidth="1"/>
    <col min="7939" max="7939" width="19.5703125" style="39" customWidth="1"/>
    <col min="7940" max="7940" width="105" style="39" customWidth="1"/>
    <col min="7941" max="7941" width="179.85546875" style="39" customWidth="1"/>
    <col min="7942" max="8173" width="10.28515625" style="39"/>
    <col min="8174" max="8174" width="10.140625" style="39" customWidth="1"/>
    <col min="8175" max="8175" width="85.28515625" style="39" customWidth="1"/>
    <col min="8176" max="8176" width="12.28515625" style="39" customWidth="1"/>
    <col min="8177" max="8180" width="14.42578125" style="39" customWidth="1"/>
    <col min="8181" max="8181" width="20.42578125" style="39" customWidth="1"/>
    <col min="8182" max="8182" width="15.140625" style="39" customWidth="1"/>
    <col min="8183" max="8183" width="19.85546875" style="39" customWidth="1"/>
    <col min="8184" max="8184" width="15" style="39" customWidth="1"/>
    <col min="8185" max="8185" width="18.85546875" style="39" customWidth="1"/>
    <col min="8186" max="8186" width="15" style="39" customWidth="1"/>
    <col min="8187" max="8187" width="18.85546875" style="39" customWidth="1"/>
    <col min="8188" max="8188" width="15" style="39" customWidth="1"/>
    <col min="8189" max="8189" width="18.85546875" style="39" customWidth="1"/>
    <col min="8190" max="8190" width="15" style="39" customWidth="1"/>
    <col min="8191" max="8191" width="18.85546875" style="39" customWidth="1"/>
    <col min="8192" max="8192" width="15" style="39" customWidth="1"/>
    <col min="8193" max="8193" width="18.85546875" style="39" customWidth="1"/>
    <col min="8194" max="8194" width="15.140625" style="39" customWidth="1"/>
    <col min="8195" max="8195" width="19.5703125" style="39" customWidth="1"/>
    <col min="8196" max="8196" width="105" style="39" customWidth="1"/>
    <col min="8197" max="8197" width="179.85546875" style="39" customWidth="1"/>
    <col min="8198" max="8429" width="10.28515625" style="39"/>
    <col min="8430" max="8430" width="10.140625" style="39" customWidth="1"/>
    <col min="8431" max="8431" width="85.28515625" style="39" customWidth="1"/>
    <col min="8432" max="8432" width="12.28515625" style="39" customWidth="1"/>
    <col min="8433" max="8436" width="14.42578125" style="39" customWidth="1"/>
    <col min="8437" max="8437" width="20.42578125" style="39" customWidth="1"/>
    <col min="8438" max="8438" width="15.140625" style="39" customWidth="1"/>
    <col min="8439" max="8439" width="19.85546875" style="39" customWidth="1"/>
    <col min="8440" max="8440" width="15" style="39" customWidth="1"/>
    <col min="8441" max="8441" width="18.85546875" style="39" customWidth="1"/>
    <col min="8442" max="8442" width="15" style="39" customWidth="1"/>
    <col min="8443" max="8443" width="18.85546875" style="39" customWidth="1"/>
    <col min="8444" max="8444" width="15" style="39" customWidth="1"/>
    <col min="8445" max="8445" width="18.85546875" style="39" customWidth="1"/>
    <col min="8446" max="8446" width="15" style="39" customWidth="1"/>
    <col min="8447" max="8447" width="18.85546875" style="39" customWidth="1"/>
    <col min="8448" max="8448" width="15" style="39" customWidth="1"/>
    <col min="8449" max="8449" width="18.85546875" style="39" customWidth="1"/>
    <col min="8450" max="8450" width="15.140625" style="39" customWidth="1"/>
    <col min="8451" max="8451" width="19.5703125" style="39" customWidth="1"/>
    <col min="8452" max="8452" width="105" style="39" customWidth="1"/>
    <col min="8453" max="8453" width="179.85546875" style="39" customWidth="1"/>
    <col min="8454" max="8685" width="10.28515625" style="39"/>
    <col min="8686" max="8686" width="10.140625" style="39" customWidth="1"/>
    <col min="8687" max="8687" width="85.28515625" style="39" customWidth="1"/>
    <col min="8688" max="8688" width="12.28515625" style="39" customWidth="1"/>
    <col min="8689" max="8692" width="14.42578125" style="39" customWidth="1"/>
    <col min="8693" max="8693" width="20.42578125" style="39" customWidth="1"/>
    <col min="8694" max="8694" width="15.140625" style="39" customWidth="1"/>
    <col min="8695" max="8695" width="19.85546875" style="39" customWidth="1"/>
    <col min="8696" max="8696" width="15" style="39" customWidth="1"/>
    <col min="8697" max="8697" width="18.85546875" style="39" customWidth="1"/>
    <col min="8698" max="8698" width="15" style="39" customWidth="1"/>
    <col min="8699" max="8699" width="18.85546875" style="39" customWidth="1"/>
    <col min="8700" max="8700" width="15" style="39" customWidth="1"/>
    <col min="8701" max="8701" width="18.85546875" style="39" customWidth="1"/>
    <col min="8702" max="8702" width="15" style="39" customWidth="1"/>
    <col min="8703" max="8703" width="18.85546875" style="39" customWidth="1"/>
    <col min="8704" max="8704" width="15" style="39" customWidth="1"/>
    <col min="8705" max="8705" width="18.85546875" style="39" customWidth="1"/>
    <col min="8706" max="8706" width="15.140625" style="39" customWidth="1"/>
    <col min="8707" max="8707" width="19.5703125" style="39" customWidth="1"/>
    <col min="8708" max="8708" width="105" style="39" customWidth="1"/>
    <col min="8709" max="8709" width="179.85546875" style="39" customWidth="1"/>
    <col min="8710" max="8941" width="10.28515625" style="39"/>
    <col min="8942" max="8942" width="10.140625" style="39" customWidth="1"/>
    <col min="8943" max="8943" width="85.28515625" style="39" customWidth="1"/>
    <col min="8944" max="8944" width="12.28515625" style="39" customWidth="1"/>
    <col min="8945" max="8948" width="14.42578125" style="39" customWidth="1"/>
    <col min="8949" max="8949" width="20.42578125" style="39" customWidth="1"/>
    <col min="8950" max="8950" width="15.140625" style="39" customWidth="1"/>
    <col min="8951" max="8951" width="19.85546875" style="39" customWidth="1"/>
    <col min="8952" max="8952" width="15" style="39" customWidth="1"/>
    <col min="8953" max="8953" width="18.85546875" style="39" customWidth="1"/>
    <col min="8954" max="8954" width="15" style="39" customWidth="1"/>
    <col min="8955" max="8955" width="18.85546875" style="39" customWidth="1"/>
    <col min="8956" max="8956" width="15" style="39" customWidth="1"/>
    <col min="8957" max="8957" width="18.85546875" style="39" customWidth="1"/>
    <col min="8958" max="8958" width="15" style="39" customWidth="1"/>
    <col min="8959" max="8959" width="18.85546875" style="39" customWidth="1"/>
    <col min="8960" max="8960" width="15" style="39" customWidth="1"/>
    <col min="8961" max="8961" width="18.85546875" style="39" customWidth="1"/>
    <col min="8962" max="8962" width="15.140625" style="39" customWidth="1"/>
    <col min="8963" max="8963" width="19.5703125" style="39" customWidth="1"/>
    <col min="8964" max="8964" width="105" style="39" customWidth="1"/>
    <col min="8965" max="8965" width="179.85546875" style="39" customWidth="1"/>
    <col min="8966" max="9197" width="10.28515625" style="39"/>
    <col min="9198" max="9198" width="10.140625" style="39" customWidth="1"/>
    <col min="9199" max="9199" width="85.28515625" style="39" customWidth="1"/>
    <col min="9200" max="9200" width="12.28515625" style="39" customWidth="1"/>
    <col min="9201" max="9204" width="14.42578125" style="39" customWidth="1"/>
    <col min="9205" max="9205" width="20.42578125" style="39" customWidth="1"/>
    <col min="9206" max="9206" width="15.140625" style="39" customWidth="1"/>
    <col min="9207" max="9207" width="19.85546875" style="39" customWidth="1"/>
    <col min="9208" max="9208" width="15" style="39" customWidth="1"/>
    <col min="9209" max="9209" width="18.85546875" style="39" customWidth="1"/>
    <col min="9210" max="9210" width="15" style="39" customWidth="1"/>
    <col min="9211" max="9211" width="18.85546875" style="39" customWidth="1"/>
    <col min="9212" max="9212" width="15" style="39" customWidth="1"/>
    <col min="9213" max="9213" width="18.85546875" style="39" customWidth="1"/>
    <col min="9214" max="9214" width="15" style="39" customWidth="1"/>
    <col min="9215" max="9215" width="18.85546875" style="39" customWidth="1"/>
    <col min="9216" max="9216" width="15" style="39" customWidth="1"/>
    <col min="9217" max="9217" width="18.85546875" style="39" customWidth="1"/>
    <col min="9218" max="9218" width="15.140625" style="39" customWidth="1"/>
    <col min="9219" max="9219" width="19.5703125" style="39" customWidth="1"/>
    <col min="9220" max="9220" width="105" style="39" customWidth="1"/>
    <col min="9221" max="9221" width="179.85546875" style="39" customWidth="1"/>
    <col min="9222" max="9453" width="10.28515625" style="39"/>
    <col min="9454" max="9454" width="10.140625" style="39" customWidth="1"/>
    <col min="9455" max="9455" width="85.28515625" style="39" customWidth="1"/>
    <col min="9456" max="9456" width="12.28515625" style="39" customWidth="1"/>
    <col min="9457" max="9460" width="14.42578125" style="39" customWidth="1"/>
    <col min="9461" max="9461" width="20.42578125" style="39" customWidth="1"/>
    <col min="9462" max="9462" width="15.140625" style="39" customWidth="1"/>
    <col min="9463" max="9463" width="19.85546875" style="39" customWidth="1"/>
    <col min="9464" max="9464" width="15" style="39" customWidth="1"/>
    <col min="9465" max="9465" width="18.85546875" style="39" customWidth="1"/>
    <col min="9466" max="9466" width="15" style="39" customWidth="1"/>
    <col min="9467" max="9467" width="18.85546875" style="39" customWidth="1"/>
    <col min="9468" max="9468" width="15" style="39" customWidth="1"/>
    <col min="9469" max="9469" width="18.85546875" style="39" customWidth="1"/>
    <col min="9470" max="9470" width="15" style="39" customWidth="1"/>
    <col min="9471" max="9471" width="18.85546875" style="39" customWidth="1"/>
    <col min="9472" max="9472" width="15" style="39" customWidth="1"/>
    <col min="9473" max="9473" width="18.85546875" style="39" customWidth="1"/>
    <col min="9474" max="9474" width="15.140625" style="39" customWidth="1"/>
    <col min="9475" max="9475" width="19.5703125" style="39" customWidth="1"/>
    <col min="9476" max="9476" width="105" style="39" customWidth="1"/>
    <col min="9477" max="9477" width="179.85546875" style="39" customWidth="1"/>
    <col min="9478" max="9709" width="10.28515625" style="39"/>
    <col min="9710" max="9710" width="10.140625" style="39" customWidth="1"/>
    <col min="9711" max="9711" width="85.28515625" style="39" customWidth="1"/>
    <col min="9712" max="9712" width="12.28515625" style="39" customWidth="1"/>
    <col min="9713" max="9716" width="14.42578125" style="39" customWidth="1"/>
    <col min="9717" max="9717" width="20.42578125" style="39" customWidth="1"/>
    <col min="9718" max="9718" width="15.140625" style="39" customWidth="1"/>
    <col min="9719" max="9719" width="19.85546875" style="39" customWidth="1"/>
    <col min="9720" max="9720" width="15" style="39" customWidth="1"/>
    <col min="9721" max="9721" width="18.85546875" style="39" customWidth="1"/>
    <col min="9722" max="9722" width="15" style="39" customWidth="1"/>
    <col min="9723" max="9723" width="18.85546875" style="39" customWidth="1"/>
    <col min="9724" max="9724" width="15" style="39" customWidth="1"/>
    <col min="9725" max="9725" width="18.85546875" style="39" customWidth="1"/>
    <col min="9726" max="9726" width="15" style="39" customWidth="1"/>
    <col min="9727" max="9727" width="18.85546875" style="39" customWidth="1"/>
    <col min="9728" max="9728" width="15" style="39" customWidth="1"/>
    <col min="9729" max="9729" width="18.85546875" style="39" customWidth="1"/>
    <col min="9730" max="9730" width="15.140625" style="39" customWidth="1"/>
    <col min="9731" max="9731" width="19.5703125" style="39" customWidth="1"/>
    <col min="9732" max="9732" width="105" style="39" customWidth="1"/>
    <col min="9733" max="9733" width="179.85546875" style="39" customWidth="1"/>
    <col min="9734" max="9965" width="10.28515625" style="39"/>
    <col min="9966" max="9966" width="10.140625" style="39" customWidth="1"/>
    <col min="9967" max="9967" width="85.28515625" style="39" customWidth="1"/>
    <col min="9968" max="9968" width="12.28515625" style="39" customWidth="1"/>
    <col min="9969" max="9972" width="14.42578125" style="39" customWidth="1"/>
    <col min="9973" max="9973" width="20.42578125" style="39" customWidth="1"/>
    <col min="9974" max="9974" width="15.140625" style="39" customWidth="1"/>
    <col min="9975" max="9975" width="19.85546875" style="39" customWidth="1"/>
    <col min="9976" max="9976" width="15" style="39" customWidth="1"/>
    <col min="9977" max="9977" width="18.85546875" style="39" customWidth="1"/>
    <col min="9978" max="9978" width="15" style="39" customWidth="1"/>
    <col min="9979" max="9979" width="18.85546875" style="39" customWidth="1"/>
    <col min="9980" max="9980" width="15" style="39" customWidth="1"/>
    <col min="9981" max="9981" width="18.85546875" style="39" customWidth="1"/>
    <col min="9982" max="9982" width="15" style="39" customWidth="1"/>
    <col min="9983" max="9983" width="18.85546875" style="39" customWidth="1"/>
    <col min="9984" max="9984" width="15" style="39" customWidth="1"/>
    <col min="9985" max="9985" width="18.85546875" style="39" customWidth="1"/>
    <col min="9986" max="9986" width="15.140625" style="39" customWidth="1"/>
    <col min="9987" max="9987" width="19.5703125" style="39" customWidth="1"/>
    <col min="9988" max="9988" width="105" style="39" customWidth="1"/>
    <col min="9989" max="9989" width="179.85546875" style="39" customWidth="1"/>
    <col min="9990" max="10221" width="10.28515625" style="39"/>
    <col min="10222" max="10222" width="10.140625" style="39" customWidth="1"/>
    <col min="10223" max="10223" width="85.28515625" style="39" customWidth="1"/>
    <col min="10224" max="10224" width="12.28515625" style="39" customWidth="1"/>
    <col min="10225" max="10228" width="14.42578125" style="39" customWidth="1"/>
    <col min="10229" max="10229" width="20.42578125" style="39" customWidth="1"/>
    <col min="10230" max="10230" width="15.140625" style="39" customWidth="1"/>
    <col min="10231" max="10231" width="19.85546875" style="39" customWidth="1"/>
    <col min="10232" max="10232" width="15" style="39" customWidth="1"/>
    <col min="10233" max="10233" width="18.85546875" style="39" customWidth="1"/>
    <col min="10234" max="10234" width="15" style="39" customWidth="1"/>
    <col min="10235" max="10235" width="18.85546875" style="39" customWidth="1"/>
    <col min="10236" max="10236" width="15" style="39" customWidth="1"/>
    <col min="10237" max="10237" width="18.85546875" style="39" customWidth="1"/>
    <col min="10238" max="10238" width="15" style="39" customWidth="1"/>
    <col min="10239" max="10239" width="18.85546875" style="39" customWidth="1"/>
    <col min="10240" max="10240" width="15" style="39" customWidth="1"/>
    <col min="10241" max="10241" width="18.85546875" style="39" customWidth="1"/>
    <col min="10242" max="10242" width="15.140625" style="39" customWidth="1"/>
    <col min="10243" max="10243" width="19.5703125" style="39" customWidth="1"/>
    <col min="10244" max="10244" width="105" style="39" customWidth="1"/>
    <col min="10245" max="10245" width="179.85546875" style="39" customWidth="1"/>
    <col min="10246" max="10477" width="10.28515625" style="39"/>
    <col min="10478" max="10478" width="10.140625" style="39" customWidth="1"/>
    <col min="10479" max="10479" width="85.28515625" style="39" customWidth="1"/>
    <col min="10480" max="10480" width="12.28515625" style="39" customWidth="1"/>
    <col min="10481" max="10484" width="14.42578125" style="39" customWidth="1"/>
    <col min="10485" max="10485" width="20.42578125" style="39" customWidth="1"/>
    <col min="10486" max="10486" width="15.140625" style="39" customWidth="1"/>
    <col min="10487" max="10487" width="19.85546875" style="39" customWidth="1"/>
    <col min="10488" max="10488" width="15" style="39" customWidth="1"/>
    <col min="10489" max="10489" width="18.85546875" style="39" customWidth="1"/>
    <col min="10490" max="10490" width="15" style="39" customWidth="1"/>
    <col min="10491" max="10491" width="18.85546875" style="39" customWidth="1"/>
    <col min="10492" max="10492" width="15" style="39" customWidth="1"/>
    <col min="10493" max="10493" width="18.85546875" style="39" customWidth="1"/>
    <col min="10494" max="10494" width="15" style="39" customWidth="1"/>
    <col min="10495" max="10495" width="18.85546875" style="39" customWidth="1"/>
    <col min="10496" max="10496" width="15" style="39" customWidth="1"/>
    <col min="10497" max="10497" width="18.85546875" style="39" customWidth="1"/>
    <col min="10498" max="10498" width="15.140625" style="39" customWidth="1"/>
    <col min="10499" max="10499" width="19.5703125" style="39" customWidth="1"/>
    <col min="10500" max="10500" width="105" style="39" customWidth="1"/>
    <col min="10501" max="10501" width="179.85546875" style="39" customWidth="1"/>
    <col min="10502" max="10733" width="10.28515625" style="39"/>
    <col min="10734" max="10734" width="10.140625" style="39" customWidth="1"/>
    <col min="10735" max="10735" width="85.28515625" style="39" customWidth="1"/>
    <col min="10736" max="10736" width="12.28515625" style="39" customWidth="1"/>
    <col min="10737" max="10740" width="14.42578125" style="39" customWidth="1"/>
    <col min="10741" max="10741" width="20.42578125" style="39" customWidth="1"/>
    <col min="10742" max="10742" width="15.140625" style="39" customWidth="1"/>
    <col min="10743" max="10743" width="19.85546875" style="39" customWidth="1"/>
    <col min="10744" max="10744" width="15" style="39" customWidth="1"/>
    <col min="10745" max="10745" width="18.85546875" style="39" customWidth="1"/>
    <col min="10746" max="10746" width="15" style="39" customWidth="1"/>
    <col min="10747" max="10747" width="18.85546875" style="39" customWidth="1"/>
    <col min="10748" max="10748" width="15" style="39" customWidth="1"/>
    <col min="10749" max="10749" width="18.85546875" style="39" customWidth="1"/>
    <col min="10750" max="10750" width="15" style="39" customWidth="1"/>
    <col min="10751" max="10751" width="18.85546875" style="39" customWidth="1"/>
    <col min="10752" max="10752" width="15" style="39" customWidth="1"/>
    <col min="10753" max="10753" width="18.85546875" style="39" customWidth="1"/>
    <col min="10754" max="10754" width="15.140625" style="39" customWidth="1"/>
    <col min="10755" max="10755" width="19.5703125" style="39" customWidth="1"/>
    <col min="10756" max="10756" width="105" style="39" customWidth="1"/>
    <col min="10757" max="10757" width="179.85546875" style="39" customWidth="1"/>
    <col min="10758" max="10989" width="10.28515625" style="39"/>
    <col min="10990" max="10990" width="10.140625" style="39" customWidth="1"/>
    <col min="10991" max="10991" width="85.28515625" style="39" customWidth="1"/>
    <col min="10992" max="10992" width="12.28515625" style="39" customWidth="1"/>
    <col min="10993" max="10996" width="14.42578125" style="39" customWidth="1"/>
    <col min="10997" max="10997" width="20.42578125" style="39" customWidth="1"/>
    <col min="10998" max="10998" width="15.140625" style="39" customWidth="1"/>
    <col min="10999" max="10999" width="19.85546875" style="39" customWidth="1"/>
    <col min="11000" max="11000" width="15" style="39" customWidth="1"/>
    <col min="11001" max="11001" width="18.85546875" style="39" customWidth="1"/>
    <col min="11002" max="11002" width="15" style="39" customWidth="1"/>
    <col min="11003" max="11003" width="18.85546875" style="39" customWidth="1"/>
    <col min="11004" max="11004" width="15" style="39" customWidth="1"/>
    <col min="11005" max="11005" width="18.85546875" style="39" customWidth="1"/>
    <col min="11006" max="11006" width="15" style="39" customWidth="1"/>
    <col min="11007" max="11007" width="18.85546875" style="39" customWidth="1"/>
    <col min="11008" max="11008" width="15" style="39" customWidth="1"/>
    <col min="11009" max="11009" width="18.85546875" style="39" customWidth="1"/>
    <col min="11010" max="11010" width="15.140625" style="39" customWidth="1"/>
    <col min="11011" max="11011" width="19.5703125" style="39" customWidth="1"/>
    <col min="11012" max="11012" width="105" style="39" customWidth="1"/>
    <col min="11013" max="11013" width="179.85546875" style="39" customWidth="1"/>
    <col min="11014" max="11245" width="10.28515625" style="39"/>
    <col min="11246" max="11246" width="10.140625" style="39" customWidth="1"/>
    <col min="11247" max="11247" width="85.28515625" style="39" customWidth="1"/>
    <col min="11248" max="11248" width="12.28515625" style="39" customWidth="1"/>
    <col min="11249" max="11252" width="14.42578125" style="39" customWidth="1"/>
    <col min="11253" max="11253" width="20.42578125" style="39" customWidth="1"/>
    <col min="11254" max="11254" width="15.140625" style="39" customWidth="1"/>
    <col min="11255" max="11255" width="19.85546875" style="39" customWidth="1"/>
    <col min="11256" max="11256" width="15" style="39" customWidth="1"/>
    <col min="11257" max="11257" width="18.85546875" style="39" customWidth="1"/>
    <col min="11258" max="11258" width="15" style="39" customWidth="1"/>
    <col min="11259" max="11259" width="18.85546875" style="39" customWidth="1"/>
    <col min="11260" max="11260" width="15" style="39" customWidth="1"/>
    <col min="11261" max="11261" width="18.85546875" style="39" customWidth="1"/>
    <col min="11262" max="11262" width="15" style="39" customWidth="1"/>
    <col min="11263" max="11263" width="18.85546875" style="39" customWidth="1"/>
    <col min="11264" max="11264" width="15" style="39" customWidth="1"/>
    <col min="11265" max="11265" width="18.85546875" style="39" customWidth="1"/>
    <col min="11266" max="11266" width="15.140625" style="39" customWidth="1"/>
    <col min="11267" max="11267" width="19.5703125" style="39" customWidth="1"/>
    <col min="11268" max="11268" width="105" style="39" customWidth="1"/>
    <col min="11269" max="11269" width="179.85546875" style="39" customWidth="1"/>
    <col min="11270" max="11501" width="10.28515625" style="39"/>
    <col min="11502" max="11502" width="10.140625" style="39" customWidth="1"/>
    <col min="11503" max="11503" width="85.28515625" style="39" customWidth="1"/>
    <col min="11504" max="11504" width="12.28515625" style="39" customWidth="1"/>
    <col min="11505" max="11508" width="14.42578125" style="39" customWidth="1"/>
    <col min="11509" max="11509" width="20.42578125" style="39" customWidth="1"/>
    <col min="11510" max="11510" width="15.140625" style="39" customWidth="1"/>
    <col min="11511" max="11511" width="19.85546875" style="39" customWidth="1"/>
    <col min="11512" max="11512" width="15" style="39" customWidth="1"/>
    <col min="11513" max="11513" width="18.85546875" style="39" customWidth="1"/>
    <col min="11514" max="11514" width="15" style="39" customWidth="1"/>
    <col min="11515" max="11515" width="18.85546875" style="39" customWidth="1"/>
    <col min="11516" max="11516" width="15" style="39" customWidth="1"/>
    <col min="11517" max="11517" width="18.85546875" style="39" customWidth="1"/>
    <col min="11518" max="11518" width="15" style="39" customWidth="1"/>
    <col min="11519" max="11519" width="18.85546875" style="39" customWidth="1"/>
    <col min="11520" max="11520" width="15" style="39" customWidth="1"/>
    <col min="11521" max="11521" width="18.85546875" style="39" customWidth="1"/>
    <col min="11522" max="11522" width="15.140625" style="39" customWidth="1"/>
    <col min="11523" max="11523" width="19.5703125" style="39" customWidth="1"/>
    <col min="11524" max="11524" width="105" style="39" customWidth="1"/>
    <col min="11525" max="11525" width="179.85546875" style="39" customWidth="1"/>
    <col min="11526" max="11757" width="10.28515625" style="39"/>
    <col min="11758" max="11758" width="10.140625" style="39" customWidth="1"/>
    <col min="11759" max="11759" width="85.28515625" style="39" customWidth="1"/>
    <col min="11760" max="11760" width="12.28515625" style="39" customWidth="1"/>
    <col min="11761" max="11764" width="14.42578125" style="39" customWidth="1"/>
    <col min="11765" max="11765" width="20.42578125" style="39" customWidth="1"/>
    <col min="11766" max="11766" width="15.140625" style="39" customWidth="1"/>
    <col min="11767" max="11767" width="19.85546875" style="39" customWidth="1"/>
    <col min="11768" max="11768" width="15" style="39" customWidth="1"/>
    <col min="11769" max="11769" width="18.85546875" style="39" customWidth="1"/>
    <col min="11770" max="11770" width="15" style="39" customWidth="1"/>
    <col min="11771" max="11771" width="18.85546875" style="39" customWidth="1"/>
    <col min="11772" max="11772" width="15" style="39" customWidth="1"/>
    <col min="11773" max="11773" width="18.85546875" style="39" customWidth="1"/>
    <col min="11774" max="11774" width="15" style="39" customWidth="1"/>
    <col min="11775" max="11775" width="18.85546875" style="39" customWidth="1"/>
    <col min="11776" max="11776" width="15" style="39" customWidth="1"/>
    <col min="11777" max="11777" width="18.85546875" style="39" customWidth="1"/>
    <col min="11778" max="11778" width="15.140625" style="39" customWidth="1"/>
    <col min="11779" max="11779" width="19.5703125" style="39" customWidth="1"/>
    <col min="11780" max="11780" width="105" style="39" customWidth="1"/>
    <col min="11781" max="11781" width="179.85546875" style="39" customWidth="1"/>
    <col min="11782" max="12013" width="10.28515625" style="39"/>
    <col min="12014" max="12014" width="10.140625" style="39" customWidth="1"/>
    <col min="12015" max="12015" width="85.28515625" style="39" customWidth="1"/>
    <col min="12016" max="12016" width="12.28515625" style="39" customWidth="1"/>
    <col min="12017" max="12020" width="14.42578125" style="39" customWidth="1"/>
    <col min="12021" max="12021" width="20.42578125" style="39" customWidth="1"/>
    <col min="12022" max="12022" width="15.140625" style="39" customWidth="1"/>
    <col min="12023" max="12023" width="19.85546875" style="39" customWidth="1"/>
    <col min="12024" max="12024" width="15" style="39" customWidth="1"/>
    <col min="12025" max="12025" width="18.85546875" style="39" customWidth="1"/>
    <col min="12026" max="12026" width="15" style="39" customWidth="1"/>
    <col min="12027" max="12027" width="18.85546875" style="39" customWidth="1"/>
    <col min="12028" max="12028" width="15" style="39" customWidth="1"/>
    <col min="12029" max="12029" width="18.85546875" style="39" customWidth="1"/>
    <col min="12030" max="12030" width="15" style="39" customWidth="1"/>
    <col min="12031" max="12031" width="18.85546875" style="39" customWidth="1"/>
    <col min="12032" max="12032" width="15" style="39" customWidth="1"/>
    <col min="12033" max="12033" width="18.85546875" style="39" customWidth="1"/>
    <col min="12034" max="12034" width="15.140625" style="39" customWidth="1"/>
    <col min="12035" max="12035" width="19.5703125" style="39" customWidth="1"/>
    <col min="12036" max="12036" width="105" style="39" customWidth="1"/>
    <col min="12037" max="12037" width="179.85546875" style="39" customWidth="1"/>
    <col min="12038" max="12269" width="10.28515625" style="39"/>
    <col min="12270" max="12270" width="10.140625" style="39" customWidth="1"/>
    <col min="12271" max="12271" width="85.28515625" style="39" customWidth="1"/>
    <col min="12272" max="12272" width="12.28515625" style="39" customWidth="1"/>
    <col min="12273" max="12276" width="14.42578125" style="39" customWidth="1"/>
    <col min="12277" max="12277" width="20.42578125" style="39" customWidth="1"/>
    <col min="12278" max="12278" width="15.140625" style="39" customWidth="1"/>
    <col min="12279" max="12279" width="19.85546875" style="39" customWidth="1"/>
    <col min="12280" max="12280" width="15" style="39" customWidth="1"/>
    <col min="12281" max="12281" width="18.85546875" style="39" customWidth="1"/>
    <col min="12282" max="12282" width="15" style="39" customWidth="1"/>
    <col min="12283" max="12283" width="18.85546875" style="39" customWidth="1"/>
    <col min="12284" max="12284" width="15" style="39" customWidth="1"/>
    <col min="12285" max="12285" width="18.85546875" style="39" customWidth="1"/>
    <col min="12286" max="12286" width="15" style="39" customWidth="1"/>
    <col min="12287" max="12287" width="18.85546875" style="39" customWidth="1"/>
    <col min="12288" max="12288" width="15" style="39" customWidth="1"/>
    <col min="12289" max="12289" width="18.85546875" style="39" customWidth="1"/>
    <col min="12290" max="12290" width="15.140625" style="39" customWidth="1"/>
    <col min="12291" max="12291" width="19.5703125" style="39" customWidth="1"/>
    <col min="12292" max="12292" width="105" style="39" customWidth="1"/>
    <col min="12293" max="12293" width="179.85546875" style="39" customWidth="1"/>
    <col min="12294" max="12525" width="10.28515625" style="39"/>
    <col min="12526" max="12526" width="10.140625" style="39" customWidth="1"/>
    <col min="12527" max="12527" width="85.28515625" style="39" customWidth="1"/>
    <col min="12528" max="12528" width="12.28515625" style="39" customWidth="1"/>
    <col min="12529" max="12532" width="14.42578125" style="39" customWidth="1"/>
    <col min="12533" max="12533" width="20.42578125" style="39" customWidth="1"/>
    <col min="12534" max="12534" width="15.140625" style="39" customWidth="1"/>
    <col min="12535" max="12535" width="19.85546875" style="39" customWidth="1"/>
    <col min="12536" max="12536" width="15" style="39" customWidth="1"/>
    <col min="12537" max="12537" width="18.85546875" style="39" customWidth="1"/>
    <col min="12538" max="12538" width="15" style="39" customWidth="1"/>
    <col min="12539" max="12539" width="18.85546875" style="39" customWidth="1"/>
    <col min="12540" max="12540" width="15" style="39" customWidth="1"/>
    <col min="12541" max="12541" width="18.85546875" style="39" customWidth="1"/>
    <col min="12542" max="12542" width="15" style="39" customWidth="1"/>
    <col min="12543" max="12543" width="18.85546875" style="39" customWidth="1"/>
    <col min="12544" max="12544" width="15" style="39" customWidth="1"/>
    <col min="12545" max="12545" width="18.85546875" style="39" customWidth="1"/>
    <col min="12546" max="12546" width="15.140625" style="39" customWidth="1"/>
    <col min="12547" max="12547" width="19.5703125" style="39" customWidth="1"/>
    <col min="12548" max="12548" width="105" style="39" customWidth="1"/>
    <col min="12549" max="12549" width="179.85546875" style="39" customWidth="1"/>
    <col min="12550" max="12781" width="10.28515625" style="39"/>
    <col min="12782" max="12782" width="10.140625" style="39" customWidth="1"/>
    <col min="12783" max="12783" width="85.28515625" style="39" customWidth="1"/>
    <col min="12784" max="12784" width="12.28515625" style="39" customWidth="1"/>
    <col min="12785" max="12788" width="14.42578125" style="39" customWidth="1"/>
    <col min="12789" max="12789" width="20.42578125" style="39" customWidth="1"/>
    <col min="12790" max="12790" width="15.140625" style="39" customWidth="1"/>
    <col min="12791" max="12791" width="19.85546875" style="39" customWidth="1"/>
    <col min="12792" max="12792" width="15" style="39" customWidth="1"/>
    <col min="12793" max="12793" width="18.85546875" style="39" customWidth="1"/>
    <col min="12794" max="12794" width="15" style="39" customWidth="1"/>
    <col min="12795" max="12795" width="18.85546875" style="39" customWidth="1"/>
    <col min="12796" max="12796" width="15" style="39" customWidth="1"/>
    <col min="12797" max="12797" width="18.85546875" style="39" customWidth="1"/>
    <col min="12798" max="12798" width="15" style="39" customWidth="1"/>
    <col min="12799" max="12799" width="18.85546875" style="39" customWidth="1"/>
    <col min="12800" max="12800" width="15" style="39" customWidth="1"/>
    <col min="12801" max="12801" width="18.85546875" style="39" customWidth="1"/>
    <col min="12802" max="12802" width="15.140625" style="39" customWidth="1"/>
    <col min="12803" max="12803" width="19.5703125" style="39" customWidth="1"/>
    <col min="12804" max="12804" width="105" style="39" customWidth="1"/>
    <col min="12805" max="12805" width="179.85546875" style="39" customWidth="1"/>
    <col min="12806" max="13037" width="10.28515625" style="39"/>
    <col min="13038" max="13038" width="10.140625" style="39" customWidth="1"/>
    <col min="13039" max="13039" width="85.28515625" style="39" customWidth="1"/>
    <col min="13040" max="13040" width="12.28515625" style="39" customWidth="1"/>
    <col min="13041" max="13044" width="14.42578125" style="39" customWidth="1"/>
    <col min="13045" max="13045" width="20.42578125" style="39" customWidth="1"/>
    <col min="13046" max="13046" width="15.140625" style="39" customWidth="1"/>
    <col min="13047" max="13047" width="19.85546875" style="39" customWidth="1"/>
    <col min="13048" max="13048" width="15" style="39" customWidth="1"/>
    <col min="13049" max="13049" width="18.85546875" style="39" customWidth="1"/>
    <col min="13050" max="13050" width="15" style="39" customWidth="1"/>
    <col min="13051" max="13051" width="18.85546875" style="39" customWidth="1"/>
    <col min="13052" max="13052" width="15" style="39" customWidth="1"/>
    <col min="13053" max="13053" width="18.85546875" style="39" customWidth="1"/>
    <col min="13054" max="13054" width="15" style="39" customWidth="1"/>
    <col min="13055" max="13055" width="18.85546875" style="39" customWidth="1"/>
    <col min="13056" max="13056" width="15" style="39" customWidth="1"/>
    <col min="13057" max="13057" width="18.85546875" style="39" customWidth="1"/>
    <col min="13058" max="13058" width="15.140625" style="39" customWidth="1"/>
    <col min="13059" max="13059" width="19.5703125" style="39" customWidth="1"/>
    <col min="13060" max="13060" width="105" style="39" customWidth="1"/>
    <col min="13061" max="13061" width="179.85546875" style="39" customWidth="1"/>
    <col min="13062" max="13293" width="10.28515625" style="39"/>
    <col min="13294" max="13294" width="10.140625" style="39" customWidth="1"/>
    <col min="13295" max="13295" width="85.28515625" style="39" customWidth="1"/>
    <col min="13296" max="13296" width="12.28515625" style="39" customWidth="1"/>
    <col min="13297" max="13300" width="14.42578125" style="39" customWidth="1"/>
    <col min="13301" max="13301" width="20.42578125" style="39" customWidth="1"/>
    <col min="13302" max="13302" width="15.140625" style="39" customWidth="1"/>
    <col min="13303" max="13303" width="19.85546875" style="39" customWidth="1"/>
    <col min="13304" max="13304" width="15" style="39" customWidth="1"/>
    <col min="13305" max="13305" width="18.85546875" style="39" customWidth="1"/>
    <col min="13306" max="13306" width="15" style="39" customWidth="1"/>
    <col min="13307" max="13307" width="18.85546875" style="39" customWidth="1"/>
    <col min="13308" max="13308" width="15" style="39" customWidth="1"/>
    <col min="13309" max="13309" width="18.85546875" style="39" customWidth="1"/>
    <col min="13310" max="13310" width="15" style="39" customWidth="1"/>
    <col min="13311" max="13311" width="18.85546875" style="39" customWidth="1"/>
    <col min="13312" max="13312" width="15" style="39" customWidth="1"/>
    <col min="13313" max="13313" width="18.85546875" style="39" customWidth="1"/>
    <col min="13314" max="13314" width="15.140625" style="39" customWidth="1"/>
    <col min="13315" max="13315" width="19.5703125" style="39" customWidth="1"/>
    <col min="13316" max="13316" width="105" style="39" customWidth="1"/>
    <col min="13317" max="13317" width="179.85546875" style="39" customWidth="1"/>
    <col min="13318" max="13549" width="10.28515625" style="39"/>
    <col min="13550" max="13550" width="10.140625" style="39" customWidth="1"/>
    <col min="13551" max="13551" width="85.28515625" style="39" customWidth="1"/>
    <col min="13552" max="13552" width="12.28515625" style="39" customWidth="1"/>
    <col min="13553" max="13556" width="14.42578125" style="39" customWidth="1"/>
    <col min="13557" max="13557" width="20.42578125" style="39" customWidth="1"/>
    <col min="13558" max="13558" width="15.140625" style="39" customWidth="1"/>
    <col min="13559" max="13559" width="19.85546875" style="39" customWidth="1"/>
    <col min="13560" max="13560" width="15" style="39" customWidth="1"/>
    <col min="13561" max="13561" width="18.85546875" style="39" customWidth="1"/>
    <col min="13562" max="13562" width="15" style="39" customWidth="1"/>
    <col min="13563" max="13563" width="18.85546875" style="39" customWidth="1"/>
    <col min="13564" max="13564" width="15" style="39" customWidth="1"/>
    <col min="13565" max="13565" width="18.85546875" style="39" customWidth="1"/>
    <col min="13566" max="13566" width="15" style="39" customWidth="1"/>
    <col min="13567" max="13567" width="18.85546875" style="39" customWidth="1"/>
    <col min="13568" max="13568" width="15" style="39" customWidth="1"/>
    <col min="13569" max="13569" width="18.85546875" style="39" customWidth="1"/>
    <col min="13570" max="13570" width="15.140625" style="39" customWidth="1"/>
    <col min="13571" max="13571" width="19.5703125" style="39" customWidth="1"/>
    <col min="13572" max="13572" width="105" style="39" customWidth="1"/>
    <col min="13573" max="13573" width="179.85546875" style="39" customWidth="1"/>
    <col min="13574" max="13805" width="10.28515625" style="39"/>
    <col min="13806" max="13806" width="10.140625" style="39" customWidth="1"/>
    <col min="13807" max="13807" width="85.28515625" style="39" customWidth="1"/>
    <col min="13808" max="13808" width="12.28515625" style="39" customWidth="1"/>
    <col min="13809" max="13812" width="14.42578125" style="39" customWidth="1"/>
    <col min="13813" max="13813" width="20.42578125" style="39" customWidth="1"/>
    <col min="13814" max="13814" width="15.140625" style="39" customWidth="1"/>
    <col min="13815" max="13815" width="19.85546875" style="39" customWidth="1"/>
    <col min="13816" max="13816" width="15" style="39" customWidth="1"/>
    <col min="13817" max="13817" width="18.85546875" style="39" customWidth="1"/>
    <col min="13818" max="13818" width="15" style="39" customWidth="1"/>
    <col min="13819" max="13819" width="18.85546875" style="39" customWidth="1"/>
    <col min="13820" max="13820" width="15" style="39" customWidth="1"/>
    <col min="13821" max="13821" width="18.85546875" style="39" customWidth="1"/>
    <col min="13822" max="13822" width="15" style="39" customWidth="1"/>
    <col min="13823" max="13823" width="18.85546875" style="39" customWidth="1"/>
    <col min="13824" max="13824" width="15" style="39" customWidth="1"/>
    <col min="13825" max="13825" width="18.85546875" style="39" customWidth="1"/>
    <col min="13826" max="13826" width="15.140625" style="39" customWidth="1"/>
    <col min="13827" max="13827" width="19.5703125" style="39" customWidth="1"/>
    <col min="13828" max="13828" width="105" style="39" customWidth="1"/>
    <col min="13829" max="13829" width="179.85546875" style="39" customWidth="1"/>
    <col min="13830" max="14061" width="10.28515625" style="39"/>
    <col min="14062" max="14062" width="10.140625" style="39" customWidth="1"/>
    <col min="14063" max="14063" width="85.28515625" style="39" customWidth="1"/>
    <col min="14064" max="14064" width="12.28515625" style="39" customWidth="1"/>
    <col min="14065" max="14068" width="14.42578125" style="39" customWidth="1"/>
    <col min="14069" max="14069" width="20.42578125" style="39" customWidth="1"/>
    <col min="14070" max="14070" width="15.140625" style="39" customWidth="1"/>
    <col min="14071" max="14071" width="19.85546875" style="39" customWidth="1"/>
    <col min="14072" max="14072" width="15" style="39" customWidth="1"/>
    <col min="14073" max="14073" width="18.85546875" style="39" customWidth="1"/>
    <col min="14074" max="14074" width="15" style="39" customWidth="1"/>
    <col min="14075" max="14075" width="18.85546875" style="39" customWidth="1"/>
    <col min="14076" max="14076" width="15" style="39" customWidth="1"/>
    <col min="14077" max="14077" width="18.85546875" style="39" customWidth="1"/>
    <col min="14078" max="14078" width="15" style="39" customWidth="1"/>
    <col min="14079" max="14079" width="18.85546875" style="39" customWidth="1"/>
    <col min="14080" max="14080" width="15" style="39" customWidth="1"/>
    <col min="14081" max="14081" width="18.85546875" style="39" customWidth="1"/>
    <col min="14082" max="14082" width="15.140625" style="39" customWidth="1"/>
    <col min="14083" max="14083" width="19.5703125" style="39" customWidth="1"/>
    <col min="14084" max="14084" width="105" style="39" customWidth="1"/>
    <col min="14085" max="14085" width="179.85546875" style="39" customWidth="1"/>
    <col min="14086" max="14317" width="10.28515625" style="39"/>
    <col min="14318" max="14318" width="10.140625" style="39" customWidth="1"/>
    <col min="14319" max="14319" width="85.28515625" style="39" customWidth="1"/>
    <col min="14320" max="14320" width="12.28515625" style="39" customWidth="1"/>
    <col min="14321" max="14324" width="14.42578125" style="39" customWidth="1"/>
    <col min="14325" max="14325" width="20.42578125" style="39" customWidth="1"/>
    <col min="14326" max="14326" width="15.140625" style="39" customWidth="1"/>
    <col min="14327" max="14327" width="19.85546875" style="39" customWidth="1"/>
    <col min="14328" max="14328" width="15" style="39" customWidth="1"/>
    <col min="14329" max="14329" width="18.85546875" style="39" customWidth="1"/>
    <col min="14330" max="14330" width="15" style="39" customWidth="1"/>
    <col min="14331" max="14331" width="18.85546875" style="39" customWidth="1"/>
    <col min="14332" max="14332" width="15" style="39" customWidth="1"/>
    <col min="14333" max="14333" width="18.85546875" style="39" customWidth="1"/>
    <col min="14334" max="14334" width="15" style="39" customWidth="1"/>
    <col min="14335" max="14335" width="18.85546875" style="39" customWidth="1"/>
    <col min="14336" max="14336" width="15" style="39" customWidth="1"/>
    <col min="14337" max="14337" width="18.85546875" style="39" customWidth="1"/>
    <col min="14338" max="14338" width="15.140625" style="39" customWidth="1"/>
    <col min="14339" max="14339" width="19.5703125" style="39" customWidth="1"/>
    <col min="14340" max="14340" width="105" style="39" customWidth="1"/>
    <col min="14341" max="14341" width="179.85546875" style="39" customWidth="1"/>
    <col min="14342" max="14573" width="10.28515625" style="39"/>
    <col min="14574" max="14574" width="10.140625" style="39" customWidth="1"/>
    <col min="14575" max="14575" width="85.28515625" style="39" customWidth="1"/>
    <col min="14576" max="14576" width="12.28515625" style="39" customWidth="1"/>
    <col min="14577" max="14580" width="14.42578125" style="39" customWidth="1"/>
    <col min="14581" max="14581" width="20.42578125" style="39" customWidth="1"/>
    <col min="14582" max="14582" width="15.140625" style="39" customWidth="1"/>
    <col min="14583" max="14583" width="19.85546875" style="39" customWidth="1"/>
    <col min="14584" max="14584" width="15" style="39" customWidth="1"/>
    <col min="14585" max="14585" width="18.85546875" style="39" customWidth="1"/>
    <col min="14586" max="14586" width="15" style="39" customWidth="1"/>
    <col min="14587" max="14587" width="18.85546875" style="39" customWidth="1"/>
    <col min="14588" max="14588" width="15" style="39" customWidth="1"/>
    <col min="14589" max="14589" width="18.85546875" style="39" customWidth="1"/>
    <col min="14590" max="14590" width="15" style="39" customWidth="1"/>
    <col min="14591" max="14591" width="18.85546875" style="39" customWidth="1"/>
    <col min="14592" max="14592" width="15" style="39" customWidth="1"/>
    <col min="14593" max="14593" width="18.85546875" style="39" customWidth="1"/>
    <col min="14594" max="14594" width="15.140625" style="39" customWidth="1"/>
    <col min="14595" max="14595" width="19.5703125" style="39" customWidth="1"/>
    <col min="14596" max="14596" width="105" style="39" customWidth="1"/>
    <col min="14597" max="14597" width="179.85546875" style="39" customWidth="1"/>
    <col min="14598" max="14829" width="10.28515625" style="39"/>
    <col min="14830" max="14830" width="10.140625" style="39" customWidth="1"/>
    <col min="14831" max="14831" width="85.28515625" style="39" customWidth="1"/>
    <col min="14832" max="14832" width="12.28515625" style="39" customWidth="1"/>
    <col min="14833" max="14836" width="14.42578125" style="39" customWidth="1"/>
    <col min="14837" max="14837" width="20.42578125" style="39" customWidth="1"/>
    <col min="14838" max="14838" width="15.140625" style="39" customWidth="1"/>
    <col min="14839" max="14839" width="19.85546875" style="39" customWidth="1"/>
    <col min="14840" max="14840" width="15" style="39" customWidth="1"/>
    <col min="14841" max="14841" width="18.85546875" style="39" customWidth="1"/>
    <col min="14842" max="14842" width="15" style="39" customWidth="1"/>
    <col min="14843" max="14843" width="18.85546875" style="39" customWidth="1"/>
    <col min="14844" max="14844" width="15" style="39" customWidth="1"/>
    <col min="14845" max="14845" width="18.85546875" style="39" customWidth="1"/>
    <col min="14846" max="14846" width="15" style="39" customWidth="1"/>
    <col min="14847" max="14847" width="18.85546875" style="39" customWidth="1"/>
    <col min="14848" max="14848" width="15" style="39" customWidth="1"/>
    <col min="14849" max="14849" width="18.85546875" style="39" customWidth="1"/>
    <col min="14850" max="14850" width="15.140625" style="39" customWidth="1"/>
    <col min="14851" max="14851" width="19.5703125" style="39" customWidth="1"/>
    <col min="14852" max="14852" width="105" style="39" customWidth="1"/>
    <col min="14853" max="14853" width="179.85546875" style="39" customWidth="1"/>
    <col min="14854" max="15085" width="10.28515625" style="39"/>
    <col min="15086" max="15086" width="10.140625" style="39" customWidth="1"/>
    <col min="15087" max="15087" width="85.28515625" style="39" customWidth="1"/>
    <col min="15088" max="15088" width="12.28515625" style="39" customWidth="1"/>
    <col min="15089" max="15092" width="14.42578125" style="39" customWidth="1"/>
    <col min="15093" max="15093" width="20.42578125" style="39" customWidth="1"/>
    <col min="15094" max="15094" width="15.140625" style="39" customWidth="1"/>
    <col min="15095" max="15095" width="19.85546875" style="39" customWidth="1"/>
    <col min="15096" max="15096" width="15" style="39" customWidth="1"/>
    <col min="15097" max="15097" width="18.85546875" style="39" customWidth="1"/>
    <col min="15098" max="15098" width="15" style="39" customWidth="1"/>
    <col min="15099" max="15099" width="18.85546875" style="39" customWidth="1"/>
    <col min="15100" max="15100" width="15" style="39" customWidth="1"/>
    <col min="15101" max="15101" width="18.85546875" style="39" customWidth="1"/>
    <col min="15102" max="15102" width="15" style="39" customWidth="1"/>
    <col min="15103" max="15103" width="18.85546875" style="39" customWidth="1"/>
    <col min="15104" max="15104" width="15" style="39" customWidth="1"/>
    <col min="15105" max="15105" width="18.85546875" style="39" customWidth="1"/>
    <col min="15106" max="15106" width="15.140625" style="39" customWidth="1"/>
    <col min="15107" max="15107" width="19.5703125" style="39" customWidth="1"/>
    <col min="15108" max="15108" width="105" style="39" customWidth="1"/>
    <col min="15109" max="15109" width="179.85546875" style="39" customWidth="1"/>
    <col min="15110" max="15341" width="10.28515625" style="39"/>
    <col min="15342" max="15342" width="10.140625" style="39" customWidth="1"/>
    <col min="15343" max="15343" width="85.28515625" style="39" customWidth="1"/>
    <col min="15344" max="15344" width="12.28515625" style="39" customWidth="1"/>
    <col min="15345" max="15348" width="14.42578125" style="39" customWidth="1"/>
    <col min="15349" max="15349" width="20.42578125" style="39" customWidth="1"/>
    <col min="15350" max="15350" width="15.140625" style="39" customWidth="1"/>
    <col min="15351" max="15351" width="19.85546875" style="39" customWidth="1"/>
    <col min="15352" max="15352" width="15" style="39" customWidth="1"/>
    <col min="15353" max="15353" width="18.85546875" style="39" customWidth="1"/>
    <col min="15354" max="15354" width="15" style="39" customWidth="1"/>
    <col min="15355" max="15355" width="18.85546875" style="39" customWidth="1"/>
    <col min="15356" max="15356" width="15" style="39" customWidth="1"/>
    <col min="15357" max="15357" width="18.85546875" style="39" customWidth="1"/>
    <col min="15358" max="15358" width="15" style="39" customWidth="1"/>
    <col min="15359" max="15359" width="18.85546875" style="39" customWidth="1"/>
    <col min="15360" max="15360" width="15" style="39" customWidth="1"/>
    <col min="15361" max="15361" width="18.85546875" style="39" customWidth="1"/>
    <col min="15362" max="15362" width="15.140625" style="39" customWidth="1"/>
    <col min="15363" max="15363" width="19.5703125" style="39" customWidth="1"/>
    <col min="15364" max="15364" width="105" style="39" customWidth="1"/>
    <col min="15365" max="15365" width="179.85546875" style="39" customWidth="1"/>
    <col min="15366" max="15597" width="10.28515625" style="39"/>
    <col min="15598" max="15598" width="10.140625" style="39" customWidth="1"/>
    <col min="15599" max="15599" width="85.28515625" style="39" customWidth="1"/>
    <col min="15600" max="15600" width="12.28515625" style="39" customWidth="1"/>
    <col min="15601" max="15604" width="14.42578125" style="39" customWidth="1"/>
    <col min="15605" max="15605" width="20.42578125" style="39" customWidth="1"/>
    <col min="15606" max="15606" width="15.140625" style="39" customWidth="1"/>
    <col min="15607" max="15607" width="19.85546875" style="39" customWidth="1"/>
    <col min="15608" max="15608" width="15" style="39" customWidth="1"/>
    <col min="15609" max="15609" width="18.85546875" style="39" customWidth="1"/>
    <col min="15610" max="15610" width="15" style="39" customWidth="1"/>
    <col min="15611" max="15611" width="18.85546875" style="39" customWidth="1"/>
    <col min="15612" max="15612" width="15" style="39" customWidth="1"/>
    <col min="15613" max="15613" width="18.85546875" style="39" customWidth="1"/>
    <col min="15614" max="15614" width="15" style="39" customWidth="1"/>
    <col min="15615" max="15615" width="18.85546875" style="39" customWidth="1"/>
    <col min="15616" max="15616" width="15" style="39" customWidth="1"/>
    <col min="15617" max="15617" width="18.85546875" style="39" customWidth="1"/>
    <col min="15618" max="15618" width="15.140625" style="39" customWidth="1"/>
    <col min="15619" max="15619" width="19.5703125" style="39" customWidth="1"/>
    <col min="15620" max="15620" width="105" style="39" customWidth="1"/>
    <col min="15621" max="15621" width="179.85546875" style="39" customWidth="1"/>
    <col min="15622" max="15853" width="10.28515625" style="39"/>
    <col min="15854" max="15854" width="10.140625" style="39" customWidth="1"/>
    <col min="15855" max="15855" width="85.28515625" style="39" customWidth="1"/>
    <col min="15856" max="15856" width="12.28515625" style="39" customWidth="1"/>
    <col min="15857" max="15860" width="14.42578125" style="39" customWidth="1"/>
    <col min="15861" max="15861" width="20.42578125" style="39" customWidth="1"/>
    <col min="15862" max="15862" width="15.140625" style="39" customWidth="1"/>
    <col min="15863" max="15863" width="19.85546875" style="39" customWidth="1"/>
    <col min="15864" max="15864" width="15" style="39" customWidth="1"/>
    <col min="15865" max="15865" width="18.85546875" style="39" customWidth="1"/>
    <col min="15866" max="15866" width="15" style="39" customWidth="1"/>
    <col min="15867" max="15867" width="18.85546875" style="39" customWidth="1"/>
    <col min="15868" max="15868" width="15" style="39" customWidth="1"/>
    <col min="15869" max="15869" width="18.85546875" style="39" customWidth="1"/>
    <col min="15870" max="15870" width="15" style="39" customWidth="1"/>
    <col min="15871" max="15871" width="18.85546875" style="39" customWidth="1"/>
    <col min="15872" max="15872" width="15" style="39" customWidth="1"/>
    <col min="15873" max="15873" width="18.85546875" style="39" customWidth="1"/>
    <col min="15874" max="15874" width="15.140625" style="39" customWidth="1"/>
    <col min="15875" max="15875" width="19.5703125" style="39" customWidth="1"/>
    <col min="15876" max="15876" width="105" style="39" customWidth="1"/>
    <col min="15877" max="15877" width="179.85546875" style="39" customWidth="1"/>
    <col min="15878" max="16109" width="10.28515625" style="39"/>
    <col min="16110" max="16110" width="10.140625" style="39" customWidth="1"/>
    <col min="16111" max="16111" width="85.28515625" style="39" customWidth="1"/>
    <col min="16112" max="16112" width="12.28515625" style="39" customWidth="1"/>
    <col min="16113" max="16116" width="14.42578125" style="39" customWidth="1"/>
    <col min="16117" max="16117" width="20.42578125" style="39" customWidth="1"/>
    <col min="16118" max="16118" width="15.140625" style="39" customWidth="1"/>
    <col min="16119" max="16119" width="19.85546875" style="39" customWidth="1"/>
    <col min="16120" max="16120" width="15" style="39" customWidth="1"/>
    <col min="16121" max="16121" width="18.85546875" style="39" customWidth="1"/>
    <col min="16122" max="16122" width="15" style="39" customWidth="1"/>
    <col min="16123" max="16123" width="18.85546875" style="39" customWidth="1"/>
    <col min="16124" max="16124" width="15" style="39" customWidth="1"/>
    <col min="16125" max="16125" width="18.85546875" style="39" customWidth="1"/>
    <col min="16126" max="16126" width="15" style="39" customWidth="1"/>
    <col min="16127" max="16127" width="18.85546875" style="39" customWidth="1"/>
    <col min="16128" max="16128" width="15" style="39" customWidth="1"/>
    <col min="16129" max="16129" width="18.85546875" style="39" customWidth="1"/>
    <col min="16130" max="16130" width="15.140625" style="39" customWidth="1"/>
    <col min="16131" max="16131" width="19.5703125" style="39" customWidth="1"/>
    <col min="16132" max="16132" width="105" style="39" customWidth="1"/>
    <col min="16133" max="16133" width="179.85546875" style="39" customWidth="1"/>
    <col min="16134" max="16384" width="10.28515625" style="39"/>
  </cols>
  <sheetData>
    <row r="1" spans="1:22" ht="18.75" x14ac:dyDescent="0.25">
      <c r="V1" s="102" t="s">
        <v>0</v>
      </c>
    </row>
    <row r="2" spans="1:22" ht="18.75" x14ac:dyDescent="0.25">
      <c r="V2" s="102" t="s">
        <v>1</v>
      </c>
    </row>
    <row r="3" spans="1:22" ht="18.75" x14ac:dyDescent="0.25">
      <c r="V3" s="102" t="s">
        <v>2</v>
      </c>
    </row>
    <row r="4" spans="1:22" ht="18.75" x14ac:dyDescent="0.25">
      <c r="V4" s="102"/>
    </row>
    <row r="5" spans="1:22" ht="18.75" x14ac:dyDescent="0.25">
      <c r="V5" s="102"/>
    </row>
    <row r="6" spans="1:22" x14ac:dyDescent="0.25">
      <c r="A6" s="146" t="s">
        <v>3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</row>
    <row r="7" spans="1:22" x14ac:dyDescent="0.25">
      <c r="A7" s="147"/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</row>
    <row r="9" spans="1:22" ht="21.75" customHeight="1" x14ac:dyDescent="0.25">
      <c r="A9" s="150" t="s">
        <v>696</v>
      </c>
      <c r="B9" s="150"/>
      <c r="C9" s="150"/>
      <c r="D9" s="150"/>
      <c r="E9" s="150"/>
    </row>
    <row r="10" spans="1:22" x14ac:dyDescent="0.25">
      <c r="B10" s="103" t="s">
        <v>4</v>
      </c>
    </row>
    <row r="11" spans="1:22" ht="15.75" customHeight="1" x14ac:dyDescent="0.25">
      <c r="A11" s="150" t="s">
        <v>695</v>
      </c>
      <c r="B11" s="150"/>
      <c r="C11" s="150"/>
      <c r="D11" s="150"/>
    </row>
    <row r="12" spans="1:22" ht="15.75" customHeight="1" x14ac:dyDescent="0.25">
      <c r="A12" s="148" t="s">
        <v>697</v>
      </c>
      <c r="B12" s="148"/>
    </row>
    <row r="13" spans="1:22" ht="18.75" x14ac:dyDescent="0.25">
      <c r="B13" s="104"/>
      <c r="F13" s="90"/>
      <c r="G13" s="90"/>
      <c r="H13" s="90"/>
      <c r="I13" s="90"/>
      <c r="J13" s="90"/>
      <c r="K13" s="91"/>
      <c r="L13" s="90"/>
      <c r="N13" s="90"/>
      <c r="P13" s="90"/>
      <c r="R13" s="90"/>
      <c r="T13" s="90"/>
    </row>
    <row r="14" spans="1:22" ht="40.5" customHeight="1" x14ac:dyDescent="0.25">
      <c r="A14" s="151" t="s">
        <v>698</v>
      </c>
      <c r="B14" s="151"/>
      <c r="C14" s="151"/>
      <c r="D14" s="151"/>
      <c r="F14" s="92"/>
      <c r="G14" s="93"/>
      <c r="H14" s="93"/>
      <c r="I14" s="92"/>
      <c r="J14" s="92"/>
      <c r="K14" s="93"/>
      <c r="L14" s="92"/>
      <c r="M14" s="93"/>
      <c r="N14" s="92"/>
      <c r="O14" s="93"/>
      <c r="P14" s="92"/>
      <c r="Q14" s="93"/>
      <c r="R14" s="92"/>
      <c r="S14" s="93"/>
      <c r="T14" s="92"/>
    </row>
    <row r="15" spans="1:22" x14ac:dyDescent="0.25">
      <c r="A15" s="149" t="s">
        <v>5</v>
      </c>
      <c r="B15" s="149"/>
      <c r="D15" s="39"/>
      <c r="E15" s="39"/>
      <c r="J15" s="94"/>
      <c r="L15" s="94"/>
      <c r="N15" s="94"/>
      <c r="P15" s="94"/>
      <c r="R15" s="94"/>
      <c r="T15" s="94"/>
    </row>
    <row r="16" spans="1:22" x14ac:dyDescent="0.25">
      <c r="A16" s="39"/>
      <c r="B16" s="39"/>
      <c r="C16" s="39"/>
      <c r="D16" s="95"/>
      <c r="E16" s="39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</row>
    <row r="17" spans="1:22" x14ac:dyDescent="0.25">
      <c r="A17" s="39"/>
      <c r="B17" s="39"/>
      <c r="C17" s="39"/>
      <c r="D17" s="39"/>
      <c r="E17" s="39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</row>
    <row r="18" spans="1:22" ht="18.75" customHeight="1" thickBot="1" x14ac:dyDescent="0.3">
      <c r="A18" s="145" t="s">
        <v>6</v>
      </c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</row>
    <row r="19" spans="1:22" ht="35.25" customHeight="1" x14ac:dyDescent="0.25">
      <c r="A19" s="141" t="s">
        <v>7</v>
      </c>
      <c r="B19" s="128" t="s">
        <v>8</v>
      </c>
      <c r="C19" s="129" t="s">
        <v>9</v>
      </c>
      <c r="D19" s="1">
        <v>2013</v>
      </c>
      <c r="E19" s="1">
        <v>2014</v>
      </c>
      <c r="F19" s="88">
        <v>2015</v>
      </c>
      <c r="G19" s="128">
        <v>2016</v>
      </c>
      <c r="H19" s="128"/>
      <c r="I19" s="128">
        <v>2017</v>
      </c>
      <c r="J19" s="128"/>
      <c r="K19" s="128">
        <v>2018</v>
      </c>
      <c r="L19" s="128"/>
      <c r="M19" s="128">
        <v>2019</v>
      </c>
      <c r="N19" s="128"/>
      <c r="O19" s="128">
        <v>2020</v>
      </c>
      <c r="P19" s="128"/>
      <c r="Q19" s="128">
        <v>2021</v>
      </c>
      <c r="R19" s="128"/>
      <c r="S19" s="128">
        <v>2022</v>
      </c>
      <c r="T19" s="128"/>
      <c r="U19" s="128" t="s">
        <v>10</v>
      </c>
      <c r="V19" s="129"/>
    </row>
    <row r="20" spans="1:22" ht="51.75" customHeight="1" x14ac:dyDescent="0.25">
      <c r="A20" s="142"/>
      <c r="B20" s="143"/>
      <c r="C20" s="144"/>
      <c r="D20" s="2" t="s">
        <v>11</v>
      </c>
      <c r="E20" s="2" t="s">
        <v>11</v>
      </c>
      <c r="F20" s="3" t="s">
        <v>11</v>
      </c>
      <c r="G20" s="3" t="s">
        <v>12</v>
      </c>
      <c r="H20" s="3" t="s">
        <v>11</v>
      </c>
      <c r="I20" s="3" t="s">
        <v>12</v>
      </c>
      <c r="J20" s="3" t="s">
        <v>13</v>
      </c>
      <c r="K20" s="3" t="s">
        <v>12</v>
      </c>
      <c r="L20" s="3" t="s">
        <v>13</v>
      </c>
      <c r="M20" s="3" t="s">
        <v>12</v>
      </c>
      <c r="N20" s="3" t="s">
        <v>13</v>
      </c>
      <c r="O20" s="3" t="s">
        <v>12</v>
      </c>
      <c r="P20" s="3" t="s">
        <v>13</v>
      </c>
      <c r="Q20" s="3" t="s">
        <v>12</v>
      </c>
      <c r="R20" s="3" t="s">
        <v>13</v>
      </c>
      <c r="S20" s="3" t="s">
        <v>12</v>
      </c>
      <c r="T20" s="3" t="s">
        <v>13</v>
      </c>
      <c r="U20" s="3" t="s">
        <v>12</v>
      </c>
      <c r="V20" s="4" t="s">
        <v>13</v>
      </c>
    </row>
    <row r="21" spans="1:22" s="40" customFormat="1" ht="16.5" thickBot="1" x14ac:dyDescent="0.3">
      <c r="A21" s="5">
        <v>1</v>
      </c>
      <c r="B21" s="6">
        <v>2</v>
      </c>
      <c r="C21" s="49">
        <v>3</v>
      </c>
      <c r="D21" s="7">
        <v>4</v>
      </c>
      <c r="E21" s="5">
        <v>5</v>
      </c>
      <c r="F21" s="6">
        <v>6</v>
      </c>
      <c r="G21" s="5">
        <v>7</v>
      </c>
      <c r="H21" s="6">
        <v>8</v>
      </c>
      <c r="I21" s="5">
        <v>9</v>
      </c>
      <c r="J21" s="6">
        <v>10</v>
      </c>
      <c r="K21" s="5">
        <v>11</v>
      </c>
      <c r="L21" s="6">
        <v>12</v>
      </c>
      <c r="M21" s="5">
        <v>13</v>
      </c>
      <c r="N21" s="6">
        <v>14</v>
      </c>
      <c r="O21" s="5">
        <v>15</v>
      </c>
      <c r="P21" s="6">
        <v>16</v>
      </c>
      <c r="Q21" s="5">
        <v>17</v>
      </c>
      <c r="R21" s="6">
        <v>18</v>
      </c>
      <c r="S21" s="5">
        <v>19</v>
      </c>
      <c r="T21" s="6">
        <v>20</v>
      </c>
      <c r="U21" s="5">
        <v>21</v>
      </c>
      <c r="V21" s="6">
        <v>22</v>
      </c>
    </row>
    <row r="22" spans="1:22" s="40" customFormat="1" ht="19.5" thickBot="1" x14ac:dyDescent="0.3">
      <c r="A22" s="132" t="s">
        <v>14</v>
      </c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4"/>
    </row>
    <row r="23" spans="1:22" s="40" customFormat="1" ht="31.5" x14ac:dyDescent="0.25">
      <c r="A23" s="8" t="s">
        <v>15</v>
      </c>
      <c r="B23" s="9" t="s">
        <v>16</v>
      </c>
      <c r="C23" s="10" t="s">
        <v>17</v>
      </c>
      <c r="D23" s="11">
        <f>D29+D31+D32+D37</f>
        <v>401.96087799088002</v>
      </c>
      <c r="E23" s="12">
        <f t="shared" ref="E23:T23" si="0">E29+E31+E32+E37</f>
        <v>2095.380123447675</v>
      </c>
      <c r="F23" s="13">
        <f t="shared" si="0"/>
        <v>3085.3083020844201</v>
      </c>
      <c r="G23" s="13">
        <f t="shared" si="0"/>
        <v>4754.7159907252117</v>
      </c>
      <c r="H23" s="105">
        <f t="shared" si="0"/>
        <v>4419.2056989038228</v>
      </c>
      <c r="I23" s="105">
        <f t="shared" si="0"/>
        <v>3144.040778629128</v>
      </c>
      <c r="J23" s="105">
        <f>J29+J31+J32+J37</f>
        <v>4829.4910103695147</v>
      </c>
      <c r="K23" s="105">
        <f t="shared" si="0"/>
        <v>3379.4367219099236</v>
      </c>
      <c r="L23" s="105">
        <f t="shared" si="0"/>
        <v>5041.4487993382554</v>
      </c>
      <c r="M23" s="105">
        <f t="shared" si="0"/>
        <v>3620.1951738841049</v>
      </c>
      <c r="N23" s="105">
        <f t="shared" si="0"/>
        <v>5760.8565518304422</v>
      </c>
      <c r="O23" s="105">
        <f t="shared" si="0"/>
        <v>3865.4940995616494</v>
      </c>
      <c r="P23" s="105">
        <f t="shared" si="0"/>
        <v>6487.9391967900392</v>
      </c>
      <c r="Q23" s="105">
        <f t="shared" si="0"/>
        <v>4141.0420851007857</v>
      </c>
      <c r="R23" s="105">
        <f t="shared" si="0"/>
        <v>7248.8994802048646</v>
      </c>
      <c r="S23" s="105">
        <f t="shared" si="0"/>
        <v>3764.9815979106843</v>
      </c>
      <c r="T23" s="105">
        <f t="shared" si="0"/>
        <v>7982.7724612872653</v>
      </c>
      <c r="U23" s="105">
        <f>G23+I23+K23+M23+O23+Q23+S23</f>
        <v>26669.906447721492</v>
      </c>
      <c r="V23" s="106">
        <f>H23+J23+L23+N23+P23+R23+T23</f>
        <v>41770.613198724197</v>
      </c>
    </row>
    <row r="24" spans="1:22" s="40" customFormat="1" hidden="1" outlineLevel="1" x14ac:dyDescent="0.25">
      <c r="A24" s="14" t="s">
        <v>18</v>
      </c>
      <c r="B24" s="15" t="s">
        <v>19</v>
      </c>
      <c r="C24" s="16" t="s">
        <v>17</v>
      </c>
      <c r="D24" s="17" t="s">
        <v>224</v>
      </c>
      <c r="E24" s="18" t="s">
        <v>224</v>
      </c>
      <c r="F24" s="19" t="s">
        <v>224</v>
      </c>
      <c r="G24" s="19" t="s">
        <v>224</v>
      </c>
      <c r="H24" s="86" t="s">
        <v>224</v>
      </c>
      <c r="I24" s="86" t="s">
        <v>224</v>
      </c>
      <c r="J24" s="86" t="s">
        <v>224</v>
      </c>
      <c r="K24" s="86" t="s">
        <v>224</v>
      </c>
      <c r="L24" s="86" t="s">
        <v>224</v>
      </c>
      <c r="M24" s="86" t="s">
        <v>224</v>
      </c>
      <c r="N24" s="86" t="s">
        <v>224</v>
      </c>
      <c r="O24" s="86" t="s">
        <v>224</v>
      </c>
      <c r="P24" s="86" t="s">
        <v>224</v>
      </c>
      <c r="Q24" s="86" t="s">
        <v>224</v>
      </c>
      <c r="R24" s="86" t="s">
        <v>224</v>
      </c>
      <c r="S24" s="86" t="s">
        <v>224</v>
      </c>
      <c r="T24" s="86" t="s">
        <v>224</v>
      </c>
      <c r="U24" s="86" t="e">
        <f t="shared" ref="U24:U87" si="1">G24+I24+K24+M24+O24+Q24+S24</f>
        <v>#VALUE!</v>
      </c>
      <c r="V24" s="107" t="e">
        <f t="shared" ref="V24:V87" si="2">H24+J24+L24+N24+P24+R24+T24</f>
        <v>#VALUE!</v>
      </c>
    </row>
    <row r="25" spans="1:22" s="40" customFormat="1" ht="31.5" hidden="1" outlineLevel="1" x14ac:dyDescent="0.25">
      <c r="A25" s="14" t="s">
        <v>20</v>
      </c>
      <c r="B25" s="38" t="s">
        <v>21</v>
      </c>
      <c r="C25" s="16" t="s">
        <v>17</v>
      </c>
      <c r="D25" s="17" t="s">
        <v>224</v>
      </c>
      <c r="E25" s="18" t="s">
        <v>224</v>
      </c>
      <c r="F25" s="19" t="s">
        <v>224</v>
      </c>
      <c r="G25" s="19" t="s">
        <v>224</v>
      </c>
      <c r="H25" s="86" t="s">
        <v>224</v>
      </c>
      <c r="I25" s="86" t="s">
        <v>224</v>
      </c>
      <c r="J25" s="86" t="s">
        <v>224</v>
      </c>
      <c r="K25" s="86" t="s">
        <v>224</v>
      </c>
      <c r="L25" s="86" t="s">
        <v>224</v>
      </c>
      <c r="M25" s="86" t="s">
        <v>224</v>
      </c>
      <c r="N25" s="86" t="s">
        <v>224</v>
      </c>
      <c r="O25" s="86" t="s">
        <v>224</v>
      </c>
      <c r="P25" s="86" t="s">
        <v>224</v>
      </c>
      <c r="Q25" s="86" t="s">
        <v>224</v>
      </c>
      <c r="R25" s="86" t="s">
        <v>224</v>
      </c>
      <c r="S25" s="86" t="s">
        <v>224</v>
      </c>
      <c r="T25" s="86" t="s">
        <v>224</v>
      </c>
      <c r="U25" s="86" t="e">
        <f t="shared" si="1"/>
        <v>#VALUE!</v>
      </c>
      <c r="V25" s="107" t="e">
        <f t="shared" si="2"/>
        <v>#VALUE!</v>
      </c>
    </row>
    <row r="26" spans="1:22" s="40" customFormat="1" ht="31.5" hidden="1" outlineLevel="1" x14ac:dyDescent="0.25">
      <c r="A26" s="14" t="s">
        <v>22</v>
      </c>
      <c r="B26" s="38" t="s">
        <v>23</v>
      </c>
      <c r="C26" s="16" t="s">
        <v>17</v>
      </c>
      <c r="D26" s="17" t="s">
        <v>224</v>
      </c>
      <c r="E26" s="18" t="s">
        <v>224</v>
      </c>
      <c r="F26" s="19" t="s">
        <v>224</v>
      </c>
      <c r="G26" s="19" t="s">
        <v>224</v>
      </c>
      <c r="H26" s="86" t="s">
        <v>224</v>
      </c>
      <c r="I26" s="86" t="s">
        <v>224</v>
      </c>
      <c r="J26" s="86" t="s">
        <v>224</v>
      </c>
      <c r="K26" s="86" t="s">
        <v>224</v>
      </c>
      <c r="L26" s="86" t="s">
        <v>224</v>
      </c>
      <c r="M26" s="86" t="s">
        <v>224</v>
      </c>
      <c r="N26" s="86" t="s">
        <v>224</v>
      </c>
      <c r="O26" s="86" t="s">
        <v>224</v>
      </c>
      <c r="P26" s="86" t="s">
        <v>224</v>
      </c>
      <c r="Q26" s="86" t="s">
        <v>224</v>
      </c>
      <c r="R26" s="86" t="s">
        <v>224</v>
      </c>
      <c r="S26" s="86" t="s">
        <v>224</v>
      </c>
      <c r="T26" s="86" t="s">
        <v>224</v>
      </c>
      <c r="U26" s="86" t="e">
        <f t="shared" si="1"/>
        <v>#VALUE!</v>
      </c>
      <c r="V26" s="107" t="e">
        <f t="shared" si="2"/>
        <v>#VALUE!</v>
      </c>
    </row>
    <row r="27" spans="1:22" s="40" customFormat="1" ht="31.5" hidden="1" outlineLevel="1" x14ac:dyDescent="0.25">
      <c r="A27" s="14" t="s">
        <v>24</v>
      </c>
      <c r="B27" s="38" t="s">
        <v>25</v>
      </c>
      <c r="C27" s="16" t="s">
        <v>17</v>
      </c>
      <c r="D27" s="17" t="s">
        <v>224</v>
      </c>
      <c r="E27" s="18" t="s">
        <v>224</v>
      </c>
      <c r="F27" s="19" t="s">
        <v>224</v>
      </c>
      <c r="G27" s="19" t="s">
        <v>224</v>
      </c>
      <c r="H27" s="86" t="s">
        <v>224</v>
      </c>
      <c r="I27" s="86" t="s">
        <v>224</v>
      </c>
      <c r="J27" s="86" t="s">
        <v>224</v>
      </c>
      <c r="K27" s="86" t="s">
        <v>224</v>
      </c>
      <c r="L27" s="86" t="s">
        <v>224</v>
      </c>
      <c r="M27" s="86" t="s">
        <v>224</v>
      </c>
      <c r="N27" s="86" t="s">
        <v>224</v>
      </c>
      <c r="O27" s="86" t="s">
        <v>224</v>
      </c>
      <c r="P27" s="86" t="s">
        <v>224</v>
      </c>
      <c r="Q27" s="86" t="s">
        <v>224</v>
      </c>
      <c r="R27" s="86" t="s">
        <v>224</v>
      </c>
      <c r="S27" s="86" t="s">
        <v>224</v>
      </c>
      <c r="T27" s="86" t="s">
        <v>224</v>
      </c>
      <c r="U27" s="86" t="e">
        <f t="shared" si="1"/>
        <v>#VALUE!</v>
      </c>
      <c r="V27" s="107" t="e">
        <f t="shared" si="2"/>
        <v>#VALUE!</v>
      </c>
    </row>
    <row r="28" spans="1:22" s="40" customFormat="1" hidden="1" outlineLevel="1" x14ac:dyDescent="0.25">
      <c r="A28" s="14" t="s">
        <v>26</v>
      </c>
      <c r="B28" s="15" t="s">
        <v>27</v>
      </c>
      <c r="C28" s="16" t="s">
        <v>17</v>
      </c>
      <c r="D28" s="17" t="s">
        <v>224</v>
      </c>
      <c r="E28" s="18" t="s">
        <v>224</v>
      </c>
      <c r="F28" s="19" t="s">
        <v>224</v>
      </c>
      <c r="G28" s="19" t="s">
        <v>224</v>
      </c>
      <c r="H28" s="86" t="s">
        <v>224</v>
      </c>
      <c r="I28" s="86" t="s">
        <v>224</v>
      </c>
      <c r="J28" s="86" t="s">
        <v>224</v>
      </c>
      <c r="K28" s="86" t="s">
        <v>224</v>
      </c>
      <c r="L28" s="86" t="s">
        <v>224</v>
      </c>
      <c r="M28" s="86" t="s">
        <v>224</v>
      </c>
      <c r="N28" s="86" t="s">
        <v>224</v>
      </c>
      <c r="O28" s="86" t="s">
        <v>224</v>
      </c>
      <c r="P28" s="86" t="s">
        <v>224</v>
      </c>
      <c r="Q28" s="86" t="s">
        <v>224</v>
      </c>
      <c r="R28" s="86" t="s">
        <v>224</v>
      </c>
      <c r="S28" s="86" t="s">
        <v>224</v>
      </c>
      <c r="T28" s="86" t="s">
        <v>224</v>
      </c>
      <c r="U28" s="86" t="e">
        <f t="shared" si="1"/>
        <v>#VALUE!</v>
      </c>
      <c r="V28" s="107" t="e">
        <f t="shared" si="2"/>
        <v>#VALUE!</v>
      </c>
    </row>
    <row r="29" spans="1:22" s="40" customFormat="1" collapsed="1" x14ac:dyDescent="0.25">
      <c r="A29" s="14" t="s">
        <v>28</v>
      </c>
      <c r="B29" s="15" t="s">
        <v>29</v>
      </c>
      <c r="C29" s="16" t="s">
        <v>17</v>
      </c>
      <c r="D29" s="17">
        <v>401.96087799088002</v>
      </c>
      <c r="E29" s="18">
        <v>2065.4181882776747</v>
      </c>
      <c r="F29" s="19">
        <v>1954.9393292044197</v>
      </c>
      <c r="G29" s="19">
        <v>2653.5081611511428</v>
      </c>
      <c r="H29" s="86">
        <v>2478.0029488452087</v>
      </c>
      <c r="I29" s="86">
        <v>3115.3057299409925</v>
      </c>
      <c r="J29" s="86">
        <v>2621.9237544911866</v>
      </c>
      <c r="K29" s="86">
        <v>3351.4028286217876</v>
      </c>
      <c r="L29" s="86">
        <v>2759.3874956403902</v>
      </c>
      <c r="M29" s="86">
        <v>3585.0104211959692</v>
      </c>
      <c r="N29" s="86">
        <v>2934.2145330231765</v>
      </c>
      <c r="O29" s="86">
        <v>3837.4602062735134</v>
      </c>
      <c r="P29" s="86">
        <v>3113.4438640263779</v>
      </c>
      <c r="Q29" s="86">
        <v>4113.0081918126507</v>
      </c>
      <c r="R29" s="86">
        <v>3313.3782547835531</v>
      </c>
      <c r="S29" s="86">
        <v>3746.3472749106841</v>
      </c>
      <c r="T29" s="86">
        <v>3527.3643990357932</v>
      </c>
      <c r="U29" s="86">
        <f t="shared" si="1"/>
        <v>24402.042813906741</v>
      </c>
      <c r="V29" s="107">
        <f t="shared" si="2"/>
        <v>20747.715249845685</v>
      </c>
    </row>
    <row r="30" spans="1:22" s="40" customFormat="1" hidden="1" outlineLevel="1" x14ac:dyDescent="0.25">
      <c r="A30" s="14" t="s">
        <v>30</v>
      </c>
      <c r="B30" s="15" t="s">
        <v>31</v>
      </c>
      <c r="C30" s="16" t="s">
        <v>17</v>
      </c>
      <c r="D30" s="17" t="s">
        <v>224</v>
      </c>
      <c r="E30" s="18" t="s">
        <v>224</v>
      </c>
      <c r="F30" s="19" t="s">
        <v>224</v>
      </c>
      <c r="G30" s="19" t="s">
        <v>224</v>
      </c>
      <c r="H30" s="86" t="s">
        <v>224</v>
      </c>
      <c r="I30" s="86" t="s">
        <v>224</v>
      </c>
      <c r="J30" s="86" t="s">
        <v>224</v>
      </c>
      <c r="K30" s="86" t="s">
        <v>224</v>
      </c>
      <c r="L30" s="86" t="s">
        <v>224</v>
      </c>
      <c r="M30" s="86" t="s">
        <v>224</v>
      </c>
      <c r="N30" s="86" t="s">
        <v>224</v>
      </c>
      <c r="O30" s="86" t="s">
        <v>224</v>
      </c>
      <c r="P30" s="86" t="s">
        <v>224</v>
      </c>
      <c r="Q30" s="86" t="s">
        <v>224</v>
      </c>
      <c r="R30" s="86" t="s">
        <v>224</v>
      </c>
      <c r="S30" s="86" t="s">
        <v>224</v>
      </c>
      <c r="T30" s="86" t="s">
        <v>224</v>
      </c>
      <c r="U30" s="86" t="e">
        <f t="shared" si="1"/>
        <v>#VALUE!</v>
      </c>
      <c r="V30" s="107" t="e">
        <f t="shared" si="2"/>
        <v>#VALUE!</v>
      </c>
    </row>
    <row r="31" spans="1:22" s="40" customFormat="1" collapsed="1" x14ac:dyDescent="0.25">
      <c r="A31" s="14" t="s">
        <v>32</v>
      </c>
      <c r="B31" s="15" t="s">
        <v>33</v>
      </c>
      <c r="C31" s="16" t="s">
        <v>17</v>
      </c>
      <c r="D31" s="17">
        <v>0</v>
      </c>
      <c r="E31" s="18">
        <v>0.57153516999999998</v>
      </c>
      <c r="F31" s="19">
        <v>12.18699981</v>
      </c>
      <c r="G31" s="19">
        <v>1.8459536000000005</v>
      </c>
      <c r="H31" s="86">
        <v>1.8844153591525419</v>
      </c>
      <c r="I31" s="86">
        <v>0.79437540000000006</v>
      </c>
      <c r="J31" s="86">
        <v>1.6895560000000001</v>
      </c>
      <c r="K31" s="86">
        <v>9.3219999999999997E-2</v>
      </c>
      <c r="L31" s="86">
        <v>0.174321</v>
      </c>
      <c r="M31" s="86">
        <v>7.2440794000000004</v>
      </c>
      <c r="N31" s="86">
        <v>7.3340360000000002</v>
      </c>
      <c r="O31" s="86">
        <v>9.3219999999999997E-2</v>
      </c>
      <c r="P31" s="86">
        <v>2.5324989999999996</v>
      </c>
      <c r="Q31" s="86">
        <v>9.3219999999999997E-2</v>
      </c>
      <c r="R31" s="86">
        <v>0.20228699999999999</v>
      </c>
      <c r="S31" s="86">
        <v>0.20228699999999999</v>
      </c>
      <c r="T31" s="86">
        <v>0.20228699999999999</v>
      </c>
      <c r="U31" s="86">
        <f t="shared" si="1"/>
        <v>10.366355400000002</v>
      </c>
      <c r="V31" s="107">
        <f t="shared" si="2"/>
        <v>14.019401359152541</v>
      </c>
    </row>
    <row r="32" spans="1:22" s="40" customFormat="1" x14ac:dyDescent="0.25">
      <c r="A32" s="14" t="s">
        <v>34</v>
      </c>
      <c r="B32" s="15" t="s">
        <v>35</v>
      </c>
      <c r="C32" s="16" t="s">
        <v>17</v>
      </c>
      <c r="D32" s="17">
        <v>0</v>
      </c>
      <c r="E32" s="18">
        <v>0</v>
      </c>
      <c r="F32" s="19">
        <v>1090.2332304400002</v>
      </c>
      <c r="G32" s="19">
        <v>2038.249301534395</v>
      </c>
      <c r="H32" s="86">
        <v>1911.0571416231901</v>
      </c>
      <c r="I32" s="86">
        <v>0</v>
      </c>
      <c r="J32" s="86">
        <v>2187.4456638783277</v>
      </c>
      <c r="K32" s="86">
        <v>0</v>
      </c>
      <c r="L32" s="86">
        <v>2263.4549466978651</v>
      </c>
      <c r="M32" s="86">
        <v>0</v>
      </c>
      <c r="N32" s="86">
        <v>2800.8759468072653</v>
      </c>
      <c r="O32" s="86">
        <v>0</v>
      </c>
      <c r="P32" s="86">
        <v>3353.5307977636617</v>
      </c>
      <c r="Q32" s="86">
        <v>0</v>
      </c>
      <c r="R32" s="86">
        <v>3916.8869024213113</v>
      </c>
      <c r="S32" s="86">
        <v>0</v>
      </c>
      <c r="T32" s="86">
        <v>4436.7737392514719</v>
      </c>
      <c r="U32" s="86">
        <f t="shared" si="1"/>
        <v>2038.249301534395</v>
      </c>
      <c r="V32" s="107">
        <f t="shared" si="2"/>
        <v>20870.025138443092</v>
      </c>
    </row>
    <row r="33" spans="1:22" s="40" customFormat="1" hidden="1" outlineLevel="1" x14ac:dyDescent="0.25">
      <c r="A33" s="14" t="s">
        <v>36</v>
      </c>
      <c r="B33" s="15" t="s">
        <v>37</v>
      </c>
      <c r="C33" s="16" t="s">
        <v>17</v>
      </c>
      <c r="D33" s="17" t="s">
        <v>224</v>
      </c>
      <c r="E33" s="18" t="s">
        <v>224</v>
      </c>
      <c r="F33" s="19" t="s">
        <v>224</v>
      </c>
      <c r="G33" s="19" t="s">
        <v>224</v>
      </c>
      <c r="H33" s="86" t="s">
        <v>224</v>
      </c>
      <c r="I33" s="86" t="s">
        <v>224</v>
      </c>
      <c r="J33" s="86" t="s">
        <v>224</v>
      </c>
      <c r="K33" s="86" t="s">
        <v>224</v>
      </c>
      <c r="L33" s="86" t="s">
        <v>224</v>
      </c>
      <c r="M33" s="86" t="s">
        <v>224</v>
      </c>
      <c r="N33" s="86" t="s">
        <v>224</v>
      </c>
      <c r="O33" s="86" t="s">
        <v>224</v>
      </c>
      <c r="P33" s="86" t="s">
        <v>224</v>
      </c>
      <c r="Q33" s="86" t="s">
        <v>224</v>
      </c>
      <c r="R33" s="86" t="s">
        <v>224</v>
      </c>
      <c r="S33" s="86" t="s">
        <v>224</v>
      </c>
      <c r="T33" s="86" t="s">
        <v>224</v>
      </c>
      <c r="U33" s="86" t="e">
        <f t="shared" si="1"/>
        <v>#VALUE!</v>
      </c>
      <c r="V33" s="107" t="e">
        <f t="shared" si="2"/>
        <v>#VALUE!</v>
      </c>
    </row>
    <row r="34" spans="1:22" s="40" customFormat="1" ht="31.5" hidden="1" outlineLevel="1" x14ac:dyDescent="0.25">
      <c r="A34" s="14" t="s">
        <v>38</v>
      </c>
      <c r="B34" s="38" t="s">
        <v>39</v>
      </c>
      <c r="C34" s="16" t="s">
        <v>17</v>
      </c>
      <c r="D34" s="17" t="s">
        <v>224</v>
      </c>
      <c r="E34" s="18" t="s">
        <v>224</v>
      </c>
      <c r="F34" s="19" t="s">
        <v>224</v>
      </c>
      <c r="G34" s="19" t="s">
        <v>224</v>
      </c>
      <c r="H34" s="86" t="s">
        <v>224</v>
      </c>
      <c r="I34" s="86" t="s">
        <v>224</v>
      </c>
      <c r="J34" s="86" t="s">
        <v>224</v>
      </c>
      <c r="K34" s="86" t="s">
        <v>224</v>
      </c>
      <c r="L34" s="86" t="s">
        <v>224</v>
      </c>
      <c r="M34" s="86" t="s">
        <v>224</v>
      </c>
      <c r="N34" s="86" t="s">
        <v>224</v>
      </c>
      <c r="O34" s="86" t="s">
        <v>224</v>
      </c>
      <c r="P34" s="86" t="s">
        <v>224</v>
      </c>
      <c r="Q34" s="86" t="s">
        <v>224</v>
      </c>
      <c r="R34" s="86" t="s">
        <v>224</v>
      </c>
      <c r="S34" s="86" t="s">
        <v>224</v>
      </c>
      <c r="T34" s="86" t="s">
        <v>224</v>
      </c>
      <c r="U34" s="86" t="e">
        <f t="shared" si="1"/>
        <v>#VALUE!</v>
      </c>
      <c r="V34" s="107" t="e">
        <f t="shared" si="2"/>
        <v>#VALUE!</v>
      </c>
    </row>
    <row r="35" spans="1:22" s="40" customFormat="1" hidden="1" outlineLevel="1" x14ac:dyDescent="0.25">
      <c r="A35" s="14" t="s">
        <v>40</v>
      </c>
      <c r="B35" s="23" t="s">
        <v>41</v>
      </c>
      <c r="C35" s="16" t="s">
        <v>17</v>
      </c>
      <c r="D35" s="17" t="s">
        <v>224</v>
      </c>
      <c r="E35" s="18" t="s">
        <v>224</v>
      </c>
      <c r="F35" s="19" t="s">
        <v>224</v>
      </c>
      <c r="G35" s="19" t="s">
        <v>224</v>
      </c>
      <c r="H35" s="86" t="s">
        <v>224</v>
      </c>
      <c r="I35" s="86" t="s">
        <v>224</v>
      </c>
      <c r="J35" s="86" t="s">
        <v>224</v>
      </c>
      <c r="K35" s="86" t="s">
        <v>224</v>
      </c>
      <c r="L35" s="86" t="s">
        <v>224</v>
      </c>
      <c r="M35" s="86" t="s">
        <v>224</v>
      </c>
      <c r="N35" s="86" t="s">
        <v>224</v>
      </c>
      <c r="O35" s="86" t="s">
        <v>224</v>
      </c>
      <c r="P35" s="86" t="s">
        <v>224</v>
      </c>
      <c r="Q35" s="86" t="s">
        <v>224</v>
      </c>
      <c r="R35" s="86" t="s">
        <v>224</v>
      </c>
      <c r="S35" s="86" t="s">
        <v>224</v>
      </c>
      <c r="T35" s="86" t="s">
        <v>224</v>
      </c>
      <c r="U35" s="86" t="e">
        <f t="shared" si="1"/>
        <v>#VALUE!</v>
      </c>
      <c r="V35" s="107" t="e">
        <f t="shared" si="2"/>
        <v>#VALUE!</v>
      </c>
    </row>
    <row r="36" spans="1:22" s="40" customFormat="1" hidden="1" outlineLevel="1" x14ac:dyDescent="0.25">
      <c r="A36" s="14" t="s">
        <v>42</v>
      </c>
      <c r="B36" s="23" t="s">
        <v>43</v>
      </c>
      <c r="C36" s="16" t="s">
        <v>17</v>
      </c>
      <c r="D36" s="17" t="s">
        <v>224</v>
      </c>
      <c r="E36" s="18" t="s">
        <v>224</v>
      </c>
      <c r="F36" s="19" t="s">
        <v>224</v>
      </c>
      <c r="G36" s="19" t="s">
        <v>224</v>
      </c>
      <c r="H36" s="86" t="s">
        <v>224</v>
      </c>
      <c r="I36" s="86" t="s">
        <v>224</v>
      </c>
      <c r="J36" s="86" t="s">
        <v>224</v>
      </c>
      <c r="K36" s="86" t="s">
        <v>224</v>
      </c>
      <c r="L36" s="86" t="s">
        <v>224</v>
      </c>
      <c r="M36" s="86" t="s">
        <v>224</v>
      </c>
      <c r="N36" s="86" t="s">
        <v>224</v>
      </c>
      <c r="O36" s="86" t="s">
        <v>224</v>
      </c>
      <c r="P36" s="86" t="s">
        <v>224</v>
      </c>
      <c r="Q36" s="86" t="s">
        <v>224</v>
      </c>
      <c r="R36" s="86" t="s">
        <v>224</v>
      </c>
      <c r="S36" s="86" t="s">
        <v>224</v>
      </c>
      <c r="T36" s="86" t="s">
        <v>224</v>
      </c>
      <c r="U36" s="86" t="e">
        <f t="shared" si="1"/>
        <v>#VALUE!</v>
      </c>
      <c r="V36" s="107" t="e">
        <f t="shared" si="2"/>
        <v>#VALUE!</v>
      </c>
    </row>
    <row r="37" spans="1:22" s="40" customFormat="1" collapsed="1" x14ac:dyDescent="0.25">
      <c r="A37" s="14" t="s">
        <v>44</v>
      </c>
      <c r="B37" s="15" t="s">
        <v>45</v>
      </c>
      <c r="C37" s="16" t="s">
        <v>17</v>
      </c>
      <c r="D37" s="17">
        <v>0</v>
      </c>
      <c r="E37" s="18">
        <v>29.390400000000003</v>
      </c>
      <c r="F37" s="19">
        <v>27.948742630000002</v>
      </c>
      <c r="G37" s="19">
        <v>61.112574439673921</v>
      </c>
      <c r="H37" s="86">
        <v>28.261193076271191</v>
      </c>
      <c r="I37" s="86">
        <v>27.940673288135592</v>
      </c>
      <c r="J37" s="86">
        <v>18.432036</v>
      </c>
      <c r="K37" s="86">
        <v>27.940673288135592</v>
      </c>
      <c r="L37" s="86">
        <v>18.432036</v>
      </c>
      <c r="M37" s="86">
        <v>27.940673288135592</v>
      </c>
      <c r="N37" s="86">
        <v>18.432036</v>
      </c>
      <c r="O37" s="86">
        <v>27.940673288135592</v>
      </c>
      <c r="P37" s="86">
        <v>18.432036</v>
      </c>
      <c r="Q37" s="86">
        <v>27.940673288135592</v>
      </c>
      <c r="R37" s="86">
        <v>18.432036</v>
      </c>
      <c r="S37" s="86">
        <v>18.432036</v>
      </c>
      <c r="T37" s="86">
        <v>18.432036</v>
      </c>
      <c r="U37" s="86">
        <f t="shared" si="1"/>
        <v>219.24797688035193</v>
      </c>
      <c r="V37" s="107">
        <f t="shared" si="2"/>
        <v>138.85340907627119</v>
      </c>
    </row>
    <row r="38" spans="1:22" s="40" customFormat="1" ht="47.25" x14ac:dyDescent="0.25">
      <c r="A38" s="14" t="s">
        <v>46</v>
      </c>
      <c r="B38" s="20" t="s">
        <v>47</v>
      </c>
      <c r="C38" s="16" t="s">
        <v>17</v>
      </c>
      <c r="D38" s="17">
        <f>D44+D46+D47+D52</f>
        <v>665.69409559000007</v>
      </c>
      <c r="E38" s="86">
        <f t="shared" ref="E38:T38" si="3">E44+E46+E47+E52</f>
        <v>2407.7341690100006</v>
      </c>
      <c r="F38" s="86">
        <f t="shared" si="3"/>
        <v>3983.6377007799992</v>
      </c>
      <c r="G38" s="86">
        <f t="shared" si="3"/>
        <v>5218.990664735974</v>
      </c>
      <c r="H38" s="86">
        <f t="shared" si="3"/>
        <v>4744.7480026100002</v>
      </c>
      <c r="I38" s="86">
        <f t="shared" si="3"/>
        <v>3309.5334103902101</v>
      </c>
      <c r="J38" s="86">
        <f t="shared" si="3"/>
        <v>5138.2283524562044</v>
      </c>
      <c r="K38" s="86">
        <f t="shared" si="3"/>
        <v>3453.6105794957411</v>
      </c>
      <c r="L38" s="86">
        <f t="shared" si="3"/>
        <v>5322.8563988321384</v>
      </c>
      <c r="M38" s="86">
        <f t="shared" si="3"/>
        <v>3704.2546279441467</v>
      </c>
      <c r="N38" s="86">
        <f t="shared" si="3"/>
        <v>6088.7907205196034</v>
      </c>
      <c r="O38" s="86">
        <f t="shared" si="3"/>
        <v>3997.3676698656977</v>
      </c>
      <c r="P38" s="86">
        <f t="shared" si="3"/>
        <v>6912.8183592614587</v>
      </c>
      <c r="Q38" s="86">
        <f t="shared" si="3"/>
        <v>4330.8820136667482</v>
      </c>
      <c r="R38" s="86">
        <f t="shared" si="3"/>
        <v>7758.5059621486898</v>
      </c>
      <c r="S38" s="86">
        <f t="shared" si="3"/>
        <v>4211.1149391262097</v>
      </c>
      <c r="T38" s="86">
        <f t="shared" si="3"/>
        <v>8547.0173847374972</v>
      </c>
      <c r="U38" s="86">
        <f t="shared" si="1"/>
        <v>28225.75390522473</v>
      </c>
      <c r="V38" s="107">
        <f t="shared" si="2"/>
        <v>44512.965180565589</v>
      </c>
    </row>
    <row r="39" spans="1:22" s="40" customFormat="1" hidden="1" outlineLevel="1" x14ac:dyDescent="0.25">
      <c r="A39" s="14" t="s">
        <v>48</v>
      </c>
      <c r="B39" s="15" t="s">
        <v>19</v>
      </c>
      <c r="C39" s="16" t="s">
        <v>17</v>
      </c>
      <c r="D39" s="17" t="s">
        <v>224</v>
      </c>
      <c r="E39" s="86" t="s">
        <v>224</v>
      </c>
      <c r="F39" s="86" t="s">
        <v>224</v>
      </c>
      <c r="G39" s="86" t="s">
        <v>224</v>
      </c>
      <c r="H39" s="86" t="s">
        <v>224</v>
      </c>
      <c r="I39" s="86" t="s">
        <v>224</v>
      </c>
      <c r="J39" s="86" t="s">
        <v>224</v>
      </c>
      <c r="K39" s="86" t="s">
        <v>224</v>
      </c>
      <c r="L39" s="86" t="s">
        <v>224</v>
      </c>
      <c r="M39" s="86" t="s">
        <v>224</v>
      </c>
      <c r="N39" s="86" t="s">
        <v>224</v>
      </c>
      <c r="O39" s="86" t="s">
        <v>224</v>
      </c>
      <c r="P39" s="86" t="s">
        <v>224</v>
      </c>
      <c r="Q39" s="86" t="s">
        <v>224</v>
      </c>
      <c r="R39" s="86" t="s">
        <v>224</v>
      </c>
      <c r="S39" s="86" t="s">
        <v>224</v>
      </c>
      <c r="T39" s="86" t="s">
        <v>224</v>
      </c>
      <c r="U39" s="86" t="e">
        <f t="shared" si="1"/>
        <v>#VALUE!</v>
      </c>
      <c r="V39" s="107" t="e">
        <f t="shared" si="2"/>
        <v>#VALUE!</v>
      </c>
    </row>
    <row r="40" spans="1:22" s="40" customFormat="1" ht="31.5" hidden="1" outlineLevel="1" x14ac:dyDescent="0.25">
      <c r="A40" s="14" t="s">
        <v>49</v>
      </c>
      <c r="B40" s="22" t="s">
        <v>21</v>
      </c>
      <c r="C40" s="16" t="s">
        <v>17</v>
      </c>
      <c r="D40" s="17" t="s">
        <v>224</v>
      </c>
      <c r="E40" s="86" t="s">
        <v>224</v>
      </c>
      <c r="F40" s="86" t="s">
        <v>224</v>
      </c>
      <c r="G40" s="86" t="s">
        <v>224</v>
      </c>
      <c r="H40" s="86" t="s">
        <v>224</v>
      </c>
      <c r="I40" s="86" t="s">
        <v>224</v>
      </c>
      <c r="J40" s="86" t="s">
        <v>224</v>
      </c>
      <c r="K40" s="86" t="s">
        <v>224</v>
      </c>
      <c r="L40" s="86" t="s">
        <v>224</v>
      </c>
      <c r="M40" s="86" t="s">
        <v>224</v>
      </c>
      <c r="N40" s="86" t="s">
        <v>224</v>
      </c>
      <c r="O40" s="86" t="s">
        <v>224</v>
      </c>
      <c r="P40" s="86" t="s">
        <v>224</v>
      </c>
      <c r="Q40" s="86" t="s">
        <v>224</v>
      </c>
      <c r="R40" s="86" t="s">
        <v>224</v>
      </c>
      <c r="S40" s="86" t="s">
        <v>224</v>
      </c>
      <c r="T40" s="86" t="s">
        <v>224</v>
      </c>
      <c r="U40" s="86" t="e">
        <f t="shared" si="1"/>
        <v>#VALUE!</v>
      </c>
      <c r="V40" s="107" t="e">
        <f t="shared" si="2"/>
        <v>#VALUE!</v>
      </c>
    </row>
    <row r="41" spans="1:22" s="40" customFormat="1" ht="31.5" hidden="1" outlineLevel="1" x14ac:dyDescent="0.25">
      <c r="A41" s="14" t="s">
        <v>50</v>
      </c>
      <c r="B41" s="22" t="s">
        <v>23</v>
      </c>
      <c r="C41" s="16" t="s">
        <v>17</v>
      </c>
      <c r="D41" s="17" t="s">
        <v>224</v>
      </c>
      <c r="E41" s="86" t="s">
        <v>224</v>
      </c>
      <c r="F41" s="86" t="s">
        <v>224</v>
      </c>
      <c r="G41" s="86" t="s">
        <v>224</v>
      </c>
      <c r="H41" s="86" t="s">
        <v>224</v>
      </c>
      <c r="I41" s="86" t="s">
        <v>224</v>
      </c>
      <c r="J41" s="86" t="s">
        <v>224</v>
      </c>
      <c r="K41" s="86" t="s">
        <v>224</v>
      </c>
      <c r="L41" s="86" t="s">
        <v>224</v>
      </c>
      <c r="M41" s="86" t="s">
        <v>224</v>
      </c>
      <c r="N41" s="86" t="s">
        <v>224</v>
      </c>
      <c r="O41" s="86" t="s">
        <v>224</v>
      </c>
      <c r="P41" s="86" t="s">
        <v>224</v>
      </c>
      <c r="Q41" s="86" t="s">
        <v>224</v>
      </c>
      <c r="R41" s="86" t="s">
        <v>224</v>
      </c>
      <c r="S41" s="86" t="s">
        <v>224</v>
      </c>
      <c r="T41" s="86" t="s">
        <v>224</v>
      </c>
      <c r="U41" s="86" t="e">
        <f t="shared" si="1"/>
        <v>#VALUE!</v>
      </c>
      <c r="V41" s="107" t="e">
        <f t="shared" si="2"/>
        <v>#VALUE!</v>
      </c>
    </row>
    <row r="42" spans="1:22" s="40" customFormat="1" ht="31.5" hidden="1" outlineLevel="1" x14ac:dyDescent="0.25">
      <c r="A42" s="14" t="s">
        <v>51</v>
      </c>
      <c r="B42" s="22" t="s">
        <v>25</v>
      </c>
      <c r="C42" s="16" t="s">
        <v>17</v>
      </c>
      <c r="D42" s="17" t="s">
        <v>224</v>
      </c>
      <c r="E42" s="86" t="s">
        <v>224</v>
      </c>
      <c r="F42" s="86" t="s">
        <v>224</v>
      </c>
      <c r="G42" s="86" t="s">
        <v>224</v>
      </c>
      <c r="H42" s="86" t="s">
        <v>224</v>
      </c>
      <c r="I42" s="86" t="s">
        <v>224</v>
      </c>
      <c r="J42" s="86" t="s">
        <v>224</v>
      </c>
      <c r="K42" s="86" t="s">
        <v>224</v>
      </c>
      <c r="L42" s="86" t="s">
        <v>224</v>
      </c>
      <c r="M42" s="86" t="s">
        <v>224</v>
      </c>
      <c r="N42" s="86" t="s">
        <v>224</v>
      </c>
      <c r="O42" s="86" t="s">
        <v>224</v>
      </c>
      <c r="P42" s="86" t="s">
        <v>224</v>
      </c>
      <c r="Q42" s="86" t="s">
        <v>224</v>
      </c>
      <c r="R42" s="86" t="s">
        <v>224</v>
      </c>
      <c r="S42" s="86" t="s">
        <v>224</v>
      </c>
      <c r="T42" s="86" t="s">
        <v>224</v>
      </c>
      <c r="U42" s="86" t="e">
        <f t="shared" si="1"/>
        <v>#VALUE!</v>
      </c>
      <c r="V42" s="107" t="e">
        <f t="shared" si="2"/>
        <v>#VALUE!</v>
      </c>
    </row>
    <row r="43" spans="1:22" s="40" customFormat="1" hidden="1" outlineLevel="1" x14ac:dyDescent="0.25">
      <c r="A43" s="14" t="s">
        <v>52</v>
      </c>
      <c r="B43" s="15" t="s">
        <v>27</v>
      </c>
      <c r="C43" s="16" t="s">
        <v>17</v>
      </c>
      <c r="D43" s="17" t="s">
        <v>224</v>
      </c>
      <c r="E43" s="86" t="s">
        <v>224</v>
      </c>
      <c r="F43" s="86" t="s">
        <v>224</v>
      </c>
      <c r="G43" s="86" t="s">
        <v>224</v>
      </c>
      <c r="H43" s="86" t="s">
        <v>224</v>
      </c>
      <c r="I43" s="86" t="s">
        <v>224</v>
      </c>
      <c r="J43" s="86" t="s">
        <v>224</v>
      </c>
      <c r="K43" s="86" t="s">
        <v>224</v>
      </c>
      <c r="L43" s="86" t="s">
        <v>224</v>
      </c>
      <c r="M43" s="86" t="s">
        <v>224</v>
      </c>
      <c r="N43" s="86" t="s">
        <v>224</v>
      </c>
      <c r="O43" s="86" t="s">
        <v>224</v>
      </c>
      <c r="P43" s="86" t="s">
        <v>224</v>
      </c>
      <c r="Q43" s="86" t="s">
        <v>224</v>
      </c>
      <c r="R43" s="86" t="s">
        <v>224</v>
      </c>
      <c r="S43" s="86" t="s">
        <v>224</v>
      </c>
      <c r="T43" s="86" t="s">
        <v>224</v>
      </c>
      <c r="U43" s="86" t="e">
        <f t="shared" si="1"/>
        <v>#VALUE!</v>
      </c>
      <c r="V43" s="107" t="e">
        <f t="shared" si="2"/>
        <v>#VALUE!</v>
      </c>
    </row>
    <row r="44" spans="1:22" s="40" customFormat="1" collapsed="1" x14ac:dyDescent="0.25">
      <c r="A44" s="14" t="s">
        <v>53</v>
      </c>
      <c r="B44" s="15" t="s">
        <v>29</v>
      </c>
      <c r="C44" s="16" t="s">
        <v>17</v>
      </c>
      <c r="D44" s="17">
        <v>665.69409559000007</v>
      </c>
      <c r="E44" s="86">
        <v>2379.5441660400006</v>
      </c>
      <c r="F44" s="86">
        <v>2763.7450454469131</v>
      </c>
      <c r="G44" s="86">
        <v>3055.5917358471506</v>
      </c>
      <c r="H44" s="86">
        <v>2820.6793553896832</v>
      </c>
      <c r="I44" s="86">
        <v>3280.7983617018963</v>
      </c>
      <c r="J44" s="86">
        <v>3015.39671004207</v>
      </c>
      <c r="K44" s="86">
        <v>3425.576686207643</v>
      </c>
      <c r="L44" s="86">
        <v>3107.5803274819395</v>
      </c>
      <c r="M44" s="86">
        <v>3669.0698752560488</v>
      </c>
      <c r="N44" s="86">
        <v>3338.6286358993552</v>
      </c>
      <c r="O44" s="86">
        <v>3969.3337765775996</v>
      </c>
      <c r="P44" s="86">
        <v>3614.4556836251049</v>
      </c>
      <c r="Q44" s="86">
        <v>4302.8481203786505</v>
      </c>
      <c r="R44" s="86">
        <v>3900.6616254408136</v>
      </c>
      <c r="S44" s="86">
        <v>4193.1225542376096</v>
      </c>
      <c r="T44" s="86">
        <v>4172.7797453226085</v>
      </c>
      <c r="U44" s="86">
        <f t="shared" si="1"/>
        <v>25896.341110206598</v>
      </c>
      <c r="V44" s="107">
        <f t="shared" si="2"/>
        <v>23970.182083201573</v>
      </c>
    </row>
    <row r="45" spans="1:22" s="40" customFormat="1" hidden="1" outlineLevel="1" x14ac:dyDescent="0.25">
      <c r="A45" s="14" t="s">
        <v>54</v>
      </c>
      <c r="B45" s="15" t="s">
        <v>31</v>
      </c>
      <c r="C45" s="16" t="s">
        <v>17</v>
      </c>
      <c r="D45" s="17" t="s">
        <v>224</v>
      </c>
      <c r="E45" s="86" t="s">
        <v>224</v>
      </c>
      <c r="F45" s="86" t="s">
        <v>224</v>
      </c>
      <c r="G45" s="86" t="s">
        <v>224</v>
      </c>
      <c r="H45" s="86" t="s">
        <v>224</v>
      </c>
      <c r="I45" s="86" t="s">
        <v>224</v>
      </c>
      <c r="J45" s="86" t="s">
        <v>224</v>
      </c>
      <c r="K45" s="86" t="s">
        <v>224</v>
      </c>
      <c r="L45" s="86" t="s">
        <v>224</v>
      </c>
      <c r="M45" s="86" t="s">
        <v>224</v>
      </c>
      <c r="N45" s="86" t="s">
        <v>224</v>
      </c>
      <c r="O45" s="86" t="s">
        <v>224</v>
      </c>
      <c r="P45" s="86" t="s">
        <v>224</v>
      </c>
      <c r="Q45" s="86" t="s">
        <v>224</v>
      </c>
      <c r="R45" s="86" t="s">
        <v>224</v>
      </c>
      <c r="S45" s="86" t="s">
        <v>224</v>
      </c>
      <c r="T45" s="86" t="s">
        <v>224</v>
      </c>
      <c r="U45" s="86" t="e">
        <f t="shared" si="1"/>
        <v>#VALUE!</v>
      </c>
      <c r="V45" s="107" t="e">
        <f t="shared" si="2"/>
        <v>#VALUE!</v>
      </c>
    </row>
    <row r="46" spans="1:22" s="40" customFormat="1" collapsed="1" x14ac:dyDescent="0.25">
      <c r="A46" s="14" t="s">
        <v>55</v>
      </c>
      <c r="B46" s="15" t="s">
        <v>33</v>
      </c>
      <c r="C46" s="16" t="s">
        <v>17</v>
      </c>
      <c r="D46" s="17">
        <v>0</v>
      </c>
      <c r="E46" s="86">
        <v>0.57200299999999993</v>
      </c>
      <c r="F46" s="86">
        <v>12.186999810000001</v>
      </c>
      <c r="G46" s="86">
        <v>0.55294819767999992</v>
      </c>
      <c r="H46" s="86">
        <v>2.722</v>
      </c>
      <c r="I46" s="86">
        <v>0.79437540021599995</v>
      </c>
      <c r="J46" s="86">
        <v>0.50609990688792483</v>
      </c>
      <c r="K46" s="86">
        <v>9.3219999999999997E-2</v>
      </c>
      <c r="L46" s="86">
        <v>5.2217175322161531E-2</v>
      </c>
      <c r="M46" s="86">
        <v>7.2440794000000004</v>
      </c>
      <c r="N46" s="86">
        <v>2.1968818652431104</v>
      </c>
      <c r="O46" s="86">
        <v>9.3219999999999997E-2</v>
      </c>
      <c r="P46" s="86">
        <v>0.75860019324234451</v>
      </c>
      <c r="Q46" s="86">
        <v>9.3219999999999997E-2</v>
      </c>
      <c r="R46" s="86">
        <v>6.0594281494450411E-2</v>
      </c>
      <c r="S46" s="86">
        <v>6.0594281494450411E-2</v>
      </c>
      <c r="T46" s="86">
        <v>6.0594281494450411E-2</v>
      </c>
      <c r="U46" s="86">
        <f t="shared" si="1"/>
        <v>8.9316572793904516</v>
      </c>
      <c r="V46" s="107">
        <f t="shared" si="2"/>
        <v>6.3569877036844407</v>
      </c>
    </row>
    <row r="47" spans="1:22" s="40" customFormat="1" x14ac:dyDescent="0.25">
      <c r="A47" s="14" t="s">
        <v>56</v>
      </c>
      <c r="B47" s="15" t="s">
        <v>35</v>
      </c>
      <c r="C47" s="16" t="s">
        <v>17</v>
      </c>
      <c r="D47" s="17">
        <v>0</v>
      </c>
      <c r="E47" s="86">
        <v>0</v>
      </c>
      <c r="F47" s="86">
        <v>1181.8286555230861</v>
      </c>
      <c r="G47" s="86">
        <v>2103.3920013090833</v>
      </c>
      <c r="H47" s="86">
        <v>1897.3256472203173</v>
      </c>
      <c r="I47" s="86">
        <v>0</v>
      </c>
      <c r="J47" s="86">
        <v>2104.8214617110566</v>
      </c>
      <c r="K47" s="86">
        <v>0</v>
      </c>
      <c r="L47" s="86">
        <v>2197.292063567771</v>
      </c>
      <c r="M47" s="86">
        <v>0</v>
      </c>
      <c r="N47" s="86">
        <v>2730.0334121478995</v>
      </c>
      <c r="O47" s="86">
        <v>0</v>
      </c>
      <c r="P47" s="86">
        <v>3279.6722848360059</v>
      </c>
      <c r="Q47" s="86">
        <v>0</v>
      </c>
      <c r="R47" s="86">
        <v>3839.8519518192761</v>
      </c>
      <c r="S47" s="86">
        <v>0</v>
      </c>
      <c r="T47" s="86">
        <v>4356.2452545262904</v>
      </c>
      <c r="U47" s="86">
        <f t="shared" si="1"/>
        <v>2103.3920013090833</v>
      </c>
      <c r="V47" s="107">
        <f t="shared" si="2"/>
        <v>20405.242075828617</v>
      </c>
    </row>
    <row r="48" spans="1:22" s="40" customFormat="1" hidden="1" outlineLevel="1" x14ac:dyDescent="0.25">
      <c r="A48" s="14" t="s">
        <v>57</v>
      </c>
      <c r="B48" s="15" t="s">
        <v>37</v>
      </c>
      <c r="C48" s="16" t="s">
        <v>17</v>
      </c>
      <c r="D48" s="17" t="s">
        <v>224</v>
      </c>
      <c r="E48" s="86" t="s">
        <v>224</v>
      </c>
      <c r="F48" s="86" t="s">
        <v>224</v>
      </c>
      <c r="G48" s="86" t="s">
        <v>224</v>
      </c>
      <c r="H48" s="86" t="s">
        <v>224</v>
      </c>
      <c r="I48" s="86" t="s">
        <v>224</v>
      </c>
      <c r="J48" s="86" t="s">
        <v>224</v>
      </c>
      <c r="K48" s="86" t="s">
        <v>224</v>
      </c>
      <c r="L48" s="86" t="s">
        <v>224</v>
      </c>
      <c r="M48" s="86" t="s">
        <v>224</v>
      </c>
      <c r="N48" s="86" t="s">
        <v>224</v>
      </c>
      <c r="O48" s="86" t="s">
        <v>224</v>
      </c>
      <c r="P48" s="86" t="s">
        <v>224</v>
      </c>
      <c r="Q48" s="86" t="s">
        <v>224</v>
      </c>
      <c r="R48" s="86" t="s">
        <v>224</v>
      </c>
      <c r="S48" s="86" t="s">
        <v>224</v>
      </c>
      <c r="T48" s="86" t="s">
        <v>224</v>
      </c>
      <c r="U48" s="86" t="e">
        <f t="shared" si="1"/>
        <v>#VALUE!</v>
      </c>
      <c r="V48" s="107" t="e">
        <f t="shared" si="2"/>
        <v>#VALUE!</v>
      </c>
    </row>
    <row r="49" spans="1:22" s="40" customFormat="1" ht="31.5" hidden="1" outlineLevel="1" x14ac:dyDescent="0.25">
      <c r="A49" s="14" t="s">
        <v>58</v>
      </c>
      <c r="B49" s="38" t="s">
        <v>39</v>
      </c>
      <c r="C49" s="16" t="s">
        <v>17</v>
      </c>
      <c r="D49" s="17" t="s">
        <v>224</v>
      </c>
      <c r="E49" s="86" t="s">
        <v>224</v>
      </c>
      <c r="F49" s="86" t="s">
        <v>224</v>
      </c>
      <c r="G49" s="86" t="s">
        <v>224</v>
      </c>
      <c r="H49" s="86" t="s">
        <v>224</v>
      </c>
      <c r="I49" s="86" t="s">
        <v>224</v>
      </c>
      <c r="J49" s="86" t="s">
        <v>224</v>
      </c>
      <c r="K49" s="86" t="s">
        <v>224</v>
      </c>
      <c r="L49" s="86" t="s">
        <v>224</v>
      </c>
      <c r="M49" s="86" t="s">
        <v>224</v>
      </c>
      <c r="N49" s="86" t="s">
        <v>224</v>
      </c>
      <c r="O49" s="86" t="s">
        <v>224</v>
      </c>
      <c r="P49" s="86" t="s">
        <v>224</v>
      </c>
      <c r="Q49" s="86" t="s">
        <v>224</v>
      </c>
      <c r="R49" s="86" t="s">
        <v>224</v>
      </c>
      <c r="S49" s="86" t="s">
        <v>224</v>
      </c>
      <c r="T49" s="86" t="s">
        <v>224</v>
      </c>
      <c r="U49" s="86" t="e">
        <f t="shared" si="1"/>
        <v>#VALUE!</v>
      </c>
      <c r="V49" s="107" t="e">
        <f t="shared" si="2"/>
        <v>#VALUE!</v>
      </c>
    </row>
    <row r="50" spans="1:22" s="40" customFormat="1" hidden="1" outlineLevel="1" x14ac:dyDescent="0.25">
      <c r="A50" s="14" t="s">
        <v>59</v>
      </c>
      <c r="B50" s="22" t="s">
        <v>41</v>
      </c>
      <c r="C50" s="16" t="s">
        <v>17</v>
      </c>
      <c r="D50" s="17" t="s">
        <v>224</v>
      </c>
      <c r="E50" s="86" t="s">
        <v>224</v>
      </c>
      <c r="F50" s="86" t="s">
        <v>224</v>
      </c>
      <c r="G50" s="86" t="s">
        <v>224</v>
      </c>
      <c r="H50" s="86" t="s">
        <v>224</v>
      </c>
      <c r="I50" s="86" t="s">
        <v>224</v>
      </c>
      <c r="J50" s="86" t="s">
        <v>224</v>
      </c>
      <c r="K50" s="86" t="s">
        <v>224</v>
      </c>
      <c r="L50" s="86" t="s">
        <v>224</v>
      </c>
      <c r="M50" s="86" t="s">
        <v>224</v>
      </c>
      <c r="N50" s="86" t="s">
        <v>224</v>
      </c>
      <c r="O50" s="86" t="s">
        <v>224</v>
      </c>
      <c r="P50" s="86" t="s">
        <v>224</v>
      </c>
      <c r="Q50" s="86" t="s">
        <v>224</v>
      </c>
      <c r="R50" s="86" t="s">
        <v>224</v>
      </c>
      <c r="S50" s="86" t="s">
        <v>224</v>
      </c>
      <c r="T50" s="86" t="s">
        <v>224</v>
      </c>
      <c r="U50" s="86" t="e">
        <f t="shared" si="1"/>
        <v>#VALUE!</v>
      </c>
      <c r="V50" s="107" t="e">
        <f t="shared" si="2"/>
        <v>#VALUE!</v>
      </c>
    </row>
    <row r="51" spans="1:22" s="40" customFormat="1" hidden="1" outlineLevel="1" x14ac:dyDescent="0.25">
      <c r="A51" s="14" t="s">
        <v>60</v>
      </c>
      <c r="B51" s="22" t="s">
        <v>43</v>
      </c>
      <c r="C51" s="16" t="s">
        <v>17</v>
      </c>
      <c r="D51" s="17" t="s">
        <v>224</v>
      </c>
      <c r="E51" s="86" t="s">
        <v>224</v>
      </c>
      <c r="F51" s="86" t="s">
        <v>224</v>
      </c>
      <c r="G51" s="86" t="s">
        <v>224</v>
      </c>
      <c r="H51" s="86" t="s">
        <v>224</v>
      </c>
      <c r="I51" s="86" t="s">
        <v>224</v>
      </c>
      <c r="J51" s="86" t="s">
        <v>224</v>
      </c>
      <c r="K51" s="86" t="s">
        <v>224</v>
      </c>
      <c r="L51" s="86" t="s">
        <v>224</v>
      </c>
      <c r="M51" s="86" t="s">
        <v>224</v>
      </c>
      <c r="N51" s="86" t="s">
        <v>224</v>
      </c>
      <c r="O51" s="86" t="s">
        <v>224</v>
      </c>
      <c r="P51" s="86" t="s">
        <v>224</v>
      </c>
      <c r="Q51" s="86" t="s">
        <v>224</v>
      </c>
      <c r="R51" s="86" t="s">
        <v>224</v>
      </c>
      <c r="S51" s="86" t="s">
        <v>224</v>
      </c>
      <c r="T51" s="86" t="s">
        <v>224</v>
      </c>
      <c r="U51" s="86" t="e">
        <f t="shared" si="1"/>
        <v>#VALUE!</v>
      </c>
      <c r="V51" s="107" t="e">
        <f t="shared" si="2"/>
        <v>#VALUE!</v>
      </c>
    </row>
    <row r="52" spans="1:22" s="40" customFormat="1" collapsed="1" x14ac:dyDescent="0.25">
      <c r="A52" s="14" t="s">
        <v>61</v>
      </c>
      <c r="B52" s="15" t="s">
        <v>45</v>
      </c>
      <c r="C52" s="16" t="s">
        <v>17</v>
      </c>
      <c r="D52" s="17">
        <v>0</v>
      </c>
      <c r="E52" s="86">
        <v>27.617999969999996</v>
      </c>
      <c r="F52" s="86">
        <v>25.876999999999999</v>
      </c>
      <c r="G52" s="86">
        <v>59.453979382059202</v>
      </c>
      <c r="H52" s="86">
        <v>24.021000000000001</v>
      </c>
      <c r="I52" s="86">
        <v>27.940673288097795</v>
      </c>
      <c r="J52" s="86">
        <v>17.504080796190223</v>
      </c>
      <c r="K52" s="86">
        <v>27.940673288097795</v>
      </c>
      <c r="L52" s="86">
        <v>17.931790607105381</v>
      </c>
      <c r="M52" s="86">
        <v>27.940673288097795</v>
      </c>
      <c r="N52" s="86">
        <v>17.931790607105381</v>
      </c>
      <c r="O52" s="86">
        <v>27.940673288097795</v>
      </c>
      <c r="P52" s="86">
        <v>17.931790607105381</v>
      </c>
      <c r="Q52" s="86">
        <v>27.940673288097795</v>
      </c>
      <c r="R52" s="86">
        <v>17.931790607105381</v>
      </c>
      <c r="S52" s="86">
        <v>17.931790607105381</v>
      </c>
      <c r="T52" s="86">
        <v>17.931790607105381</v>
      </c>
      <c r="U52" s="86">
        <f t="shared" si="1"/>
        <v>217.08913642965356</v>
      </c>
      <c r="V52" s="107">
        <f t="shared" si="2"/>
        <v>131.18403383171713</v>
      </c>
    </row>
    <row r="53" spans="1:22" s="40" customFormat="1" x14ac:dyDescent="0.25">
      <c r="A53" s="14" t="s">
        <v>62</v>
      </c>
      <c r="B53" s="21" t="s">
        <v>63</v>
      </c>
      <c r="C53" s="16" t="s">
        <v>17</v>
      </c>
      <c r="D53" s="17">
        <v>386.12020153999993</v>
      </c>
      <c r="E53" s="86">
        <v>972.75171872999999</v>
      </c>
      <c r="F53" s="86">
        <v>2207.7230965270005</v>
      </c>
      <c r="G53" s="86">
        <v>2953.3666341785884</v>
      </c>
      <c r="H53" s="86">
        <v>2750.7493567300003</v>
      </c>
      <c r="I53" s="86">
        <v>1181.740466796811</v>
      </c>
      <c r="J53" s="86">
        <v>2984.3447493246158</v>
      </c>
      <c r="K53" s="86">
        <v>1241.9410187533645</v>
      </c>
      <c r="L53" s="86">
        <v>3101.1219101554643</v>
      </c>
      <c r="M53" s="86">
        <v>1450.3681775071325</v>
      </c>
      <c r="N53" s="86">
        <v>3840.9775349495667</v>
      </c>
      <c r="O53" s="86">
        <v>1706.6873918964823</v>
      </c>
      <c r="P53" s="86">
        <v>4640.2524965436323</v>
      </c>
      <c r="Q53" s="86">
        <v>1960.9163154792991</v>
      </c>
      <c r="R53" s="86">
        <v>5446.0136120340167</v>
      </c>
      <c r="S53" s="86">
        <v>2183.87352066208</v>
      </c>
      <c r="T53" s="86">
        <v>6189.532212244897</v>
      </c>
      <c r="U53" s="86">
        <f t="shared" si="1"/>
        <v>12678.893525273759</v>
      </c>
      <c r="V53" s="107">
        <f t="shared" si="2"/>
        <v>28952.991871982194</v>
      </c>
    </row>
    <row r="54" spans="1:22" s="40" customFormat="1" x14ac:dyDescent="0.25">
      <c r="A54" s="14" t="s">
        <v>49</v>
      </c>
      <c r="B54" s="22" t="s">
        <v>64</v>
      </c>
      <c r="C54" s="16" t="s">
        <v>17</v>
      </c>
      <c r="D54" s="17">
        <v>0</v>
      </c>
      <c r="E54" s="86">
        <v>0</v>
      </c>
      <c r="F54" s="86">
        <v>0</v>
      </c>
      <c r="G54" s="86">
        <v>0</v>
      </c>
      <c r="H54" s="86">
        <v>0</v>
      </c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86">
        <v>0</v>
      </c>
      <c r="Q54" s="86">
        <v>0</v>
      </c>
      <c r="R54" s="86">
        <v>0</v>
      </c>
      <c r="S54" s="86">
        <v>0</v>
      </c>
      <c r="T54" s="86">
        <v>0</v>
      </c>
      <c r="U54" s="86">
        <f t="shared" si="1"/>
        <v>0</v>
      </c>
      <c r="V54" s="107">
        <f t="shared" si="2"/>
        <v>0</v>
      </c>
    </row>
    <row r="55" spans="1:22" s="40" customFormat="1" x14ac:dyDescent="0.25">
      <c r="A55" s="14" t="s">
        <v>50</v>
      </c>
      <c r="B55" s="23" t="s">
        <v>65</v>
      </c>
      <c r="C55" s="16" t="s">
        <v>17</v>
      </c>
      <c r="D55" s="17">
        <v>357.19349199999999</v>
      </c>
      <c r="E55" s="86">
        <v>853.01705068999991</v>
      </c>
      <c r="F55" s="86">
        <v>2102.5291714599994</v>
      </c>
      <c r="G55" s="86">
        <v>2800.7486541785879</v>
      </c>
      <c r="H55" s="86">
        <v>2635.6933043500003</v>
      </c>
      <c r="I55" s="86">
        <v>1029.3030077770863</v>
      </c>
      <c r="J55" s="86">
        <v>2799.7012340296869</v>
      </c>
      <c r="K55" s="86">
        <v>1085.8845785537465</v>
      </c>
      <c r="L55" s="86">
        <v>2943.2874588983386</v>
      </c>
      <c r="M55" s="86">
        <v>1294.0887175020828</v>
      </c>
      <c r="N55" s="86">
        <v>3681.2546757908258</v>
      </c>
      <c r="O55" s="86">
        <v>1543.1251318675081</v>
      </c>
      <c r="P55" s="86">
        <v>4477.5302948467506</v>
      </c>
      <c r="Q55" s="86">
        <v>1788.3581311487314</v>
      </c>
      <c r="R55" s="86">
        <v>5281.3473559131862</v>
      </c>
      <c r="S55" s="86">
        <v>2035.7163031083755</v>
      </c>
      <c r="T55" s="86">
        <v>6040.1718803374579</v>
      </c>
      <c r="U55" s="86">
        <f t="shared" si="1"/>
        <v>11577.22452413612</v>
      </c>
      <c r="V55" s="107">
        <f t="shared" si="2"/>
        <v>27858.986204166242</v>
      </c>
    </row>
    <row r="56" spans="1:22" s="40" customFormat="1" ht="31.5" x14ac:dyDescent="0.25">
      <c r="A56" s="14" t="s">
        <v>66</v>
      </c>
      <c r="B56" s="24" t="s">
        <v>67</v>
      </c>
      <c r="C56" s="16" t="s">
        <v>17</v>
      </c>
      <c r="D56" s="17">
        <v>357.19349199999999</v>
      </c>
      <c r="E56" s="86">
        <v>853.01705068999991</v>
      </c>
      <c r="F56" s="86">
        <v>2102.5291714599994</v>
      </c>
      <c r="G56" s="86">
        <v>2800.7486541785879</v>
      </c>
      <c r="H56" s="86">
        <v>2635.6933043500003</v>
      </c>
      <c r="I56" s="86">
        <v>1029.3030077770863</v>
      </c>
      <c r="J56" s="86">
        <f>J57+J58</f>
        <v>2799.7012340296869</v>
      </c>
      <c r="K56" s="86">
        <v>1085.8845785537465</v>
      </c>
      <c r="L56" s="86">
        <f>L57+L58</f>
        <v>2943.2874588983386</v>
      </c>
      <c r="M56" s="86">
        <v>1294.0887175020828</v>
      </c>
      <c r="N56" s="86">
        <f>N57+N58</f>
        <v>3681.2546757908258</v>
      </c>
      <c r="O56" s="86">
        <v>1543.1251318675081</v>
      </c>
      <c r="P56" s="86">
        <f>P57+P58</f>
        <v>4477.5302948467506</v>
      </c>
      <c r="Q56" s="86">
        <v>1788.3581311487314</v>
      </c>
      <c r="R56" s="86">
        <f>R57+R58</f>
        <v>5281.3473559131862</v>
      </c>
      <c r="S56" s="86">
        <v>2035.7163031083755</v>
      </c>
      <c r="T56" s="86">
        <f>T57+T58</f>
        <v>6040.1718803374579</v>
      </c>
      <c r="U56" s="86">
        <f t="shared" si="1"/>
        <v>11577.22452413612</v>
      </c>
      <c r="V56" s="107">
        <f t="shared" si="2"/>
        <v>27858.986204166242</v>
      </c>
    </row>
    <row r="57" spans="1:22" s="40" customFormat="1" ht="47.25" x14ac:dyDescent="0.25">
      <c r="A57" s="14" t="s">
        <v>68</v>
      </c>
      <c r="B57" s="25" t="s">
        <v>69</v>
      </c>
      <c r="C57" s="16" t="s">
        <v>17</v>
      </c>
      <c r="D57" s="17">
        <v>357.19349199999999</v>
      </c>
      <c r="E57" s="86">
        <v>853.01705068999991</v>
      </c>
      <c r="F57" s="86">
        <v>1079.1231274669133</v>
      </c>
      <c r="G57" s="86">
        <v>960.90110862529787</v>
      </c>
      <c r="H57" s="86">
        <v>1009.0263708539201</v>
      </c>
      <c r="I57" s="86">
        <v>1029.3030077770863</v>
      </c>
      <c r="J57" s="86">
        <v>1053.2361530727851</v>
      </c>
      <c r="K57" s="86">
        <v>1085.8845785537465</v>
      </c>
      <c r="L57" s="86">
        <v>1112.0695573779956</v>
      </c>
      <c r="M57" s="86">
        <v>1294.0887175020828</v>
      </c>
      <c r="N57" s="86">
        <v>1325.2901637228397</v>
      </c>
      <c r="O57" s="86">
        <v>1543.1251318675081</v>
      </c>
      <c r="P57" s="86">
        <v>1580.1695071086167</v>
      </c>
      <c r="Q57" s="86">
        <v>1788.3581311487314</v>
      </c>
      <c r="R57" s="86">
        <v>1832.6541324496916</v>
      </c>
      <c r="S57" s="86">
        <v>2035.7163031083755</v>
      </c>
      <c r="T57" s="86">
        <v>2084.3602759515702</v>
      </c>
      <c r="U57" s="86">
        <f t="shared" si="1"/>
        <v>9737.3769785828281</v>
      </c>
      <c r="V57" s="107">
        <f t="shared" si="2"/>
        <v>9996.8061605374205</v>
      </c>
    </row>
    <row r="58" spans="1:22" s="40" customFormat="1" x14ac:dyDescent="0.25">
      <c r="A58" s="14" t="s">
        <v>70</v>
      </c>
      <c r="B58" s="25" t="s">
        <v>71</v>
      </c>
      <c r="C58" s="16" t="s">
        <v>17</v>
      </c>
      <c r="D58" s="17">
        <v>0</v>
      </c>
      <c r="E58" s="86">
        <v>0</v>
      </c>
      <c r="F58" s="86">
        <v>1023.4060439930862</v>
      </c>
      <c r="G58" s="86">
        <v>1839.84754555329</v>
      </c>
      <c r="H58" s="86">
        <v>1626.6669334960802</v>
      </c>
      <c r="I58" s="86">
        <v>0</v>
      </c>
      <c r="J58" s="86">
        <v>1746.4650809569018</v>
      </c>
      <c r="K58" s="86">
        <v>0</v>
      </c>
      <c r="L58" s="86">
        <v>1831.2179015203428</v>
      </c>
      <c r="M58" s="86">
        <v>0</v>
      </c>
      <c r="N58" s="86">
        <v>2355.9645120679861</v>
      </c>
      <c r="O58" s="86">
        <v>0</v>
      </c>
      <c r="P58" s="86">
        <v>2897.3607877381341</v>
      </c>
      <c r="Q58" s="86">
        <v>0</v>
      </c>
      <c r="R58" s="86">
        <v>3448.6932234634946</v>
      </c>
      <c r="S58" s="86">
        <v>0</v>
      </c>
      <c r="T58" s="86">
        <v>3955.8116043858877</v>
      </c>
      <c r="U58" s="86">
        <f t="shared" si="1"/>
        <v>1839.84754555329</v>
      </c>
      <c r="V58" s="107">
        <f t="shared" si="2"/>
        <v>17862.180043628829</v>
      </c>
    </row>
    <row r="59" spans="1:22" s="40" customFormat="1" hidden="1" outlineLevel="1" x14ac:dyDescent="0.25">
      <c r="A59" s="14" t="s">
        <v>72</v>
      </c>
      <c r="B59" s="24" t="s">
        <v>73</v>
      </c>
      <c r="C59" s="16" t="s">
        <v>17</v>
      </c>
      <c r="D59" s="17" t="s">
        <v>224</v>
      </c>
      <c r="E59" s="86" t="s">
        <v>224</v>
      </c>
      <c r="F59" s="86" t="s">
        <v>224</v>
      </c>
      <c r="G59" s="86" t="s">
        <v>224</v>
      </c>
      <c r="H59" s="86" t="s">
        <v>224</v>
      </c>
      <c r="I59" s="86" t="s">
        <v>224</v>
      </c>
      <c r="J59" s="86" t="s">
        <v>224</v>
      </c>
      <c r="K59" s="86" t="s">
        <v>224</v>
      </c>
      <c r="L59" s="86" t="s">
        <v>224</v>
      </c>
      <c r="M59" s="86" t="s">
        <v>224</v>
      </c>
      <c r="N59" s="86" t="s">
        <v>224</v>
      </c>
      <c r="O59" s="86" t="s">
        <v>224</v>
      </c>
      <c r="P59" s="86" t="s">
        <v>224</v>
      </c>
      <c r="Q59" s="86" t="s">
        <v>224</v>
      </c>
      <c r="R59" s="86" t="s">
        <v>224</v>
      </c>
      <c r="S59" s="86" t="s">
        <v>224</v>
      </c>
      <c r="T59" s="86" t="s">
        <v>224</v>
      </c>
      <c r="U59" s="86" t="e">
        <f t="shared" si="1"/>
        <v>#VALUE!</v>
      </c>
      <c r="V59" s="107" t="e">
        <f t="shared" si="2"/>
        <v>#VALUE!</v>
      </c>
    </row>
    <row r="60" spans="1:22" s="40" customFormat="1" collapsed="1" x14ac:dyDescent="0.25">
      <c r="A60" s="14" t="s">
        <v>51</v>
      </c>
      <c r="B60" s="23" t="s">
        <v>74</v>
      </c>
      <c r="C60" s="16" t="s">
        <v>17</v>
      </c>
      <c r="D60" s="17">
        <v>28.926709539999944</v>
      </c>
      <c r="E60" s="86">
        <v>119.73466804</v>
      </c>
      <c r="F60" s="86">
        <v>105.19392516700066</v>
      </c>
      <c r="G60" s="86">
        <v>152.61798000000022</v>
      </c>
      <c r="H60" s="86">
        <v>115.05605237999998</v>
      </c>
      <c r="I60" s="86">
        <v>152.43745901972451</v>
      </c>
      <c r="J60" s="86">
        <v>168.54607999742896</v>
      </c>
      <c r="K60" s="86">
        <v>156.05644019961824</v>
      </c>
      <c r="L60" s="86">
        <v>141.57604160665093</v>
      </c>
      <c r="M60" s="86">
        <v>156.27946000504983</v>
      </c>
      <c r="N60" s="86">
        <v>143.30186541176124</v>
      </c>
      <c r="O60" s="86">
        <v>163.56226002897415</v>
      </c>
      <c r="P60" s="86">
        <v>146.13699801243206</v>
      </c>
      <c r="Q60" s="86">
        <v>172.55818433056771</v>
      </c>
      <c r="R60" s="86">
        <v>147.91520039953605</v>
      </c>
      <c r="S60" s="86">
        <v>148.15721755370444</v>
      </c>
      <c r="T60" s="86">
        <v>149.3603319074395</v>
      </c>
      <c r="U60" s="86">
        <f t="shared" si="1"/>
        <v>1101.669001137639</v>
      </c>
      <c r="V60" s="107">
        <f t="shared" si="2"/>
        <v>1011.8925697152488</v>
      </c>
    </row>
    <row r="61" spans="1:22" s="40" customFormat="1" x14ac:dyDescent="0.25">
      <c r="A61" s="14" t="s">
        <v>75</v>
      </c>
      <c r="B61" s="23" t="s">
        <v>76</v>
      </c>
      <c r="C61" s="16" t="s">
        <v>17</v>
      </c>
      <c r="D61" s="17">
        <f>D53-D54-D55-D60</f>
        <v>0</v>
      </c>
      <c r="E61" s="86">
        <f t="shared" ref="E61:T61" si="4">E53-E54-E55-E60</f>
        <v>0</v>
      </c>
      <c r="F61" s="86">
        <f t="shared" si="4"/>
        <v>-9.9999510894122068E-8</v>
      </c>
      <c r="G61" s="86">
        <f t="shared" si="4"/>
        <v>2.2737367544323206E-13</v>
      </c>
      <c r="H61" s="86">
        <f t="shared" si="4"/>
        <v>0</v>
      </c>
      <c r="I61" s="86">
        <f t="shared" si="4"/>
        <v>0</v>
      </c>
      <c r="J61" s="86">
        <f t="shared" si="4"/>
        <v>16.097435297499914</v>
      </c>
      <c r="K61" s="86">
        <f t="shared" si="4"/>
        <v>-2.2737367544323206E-13</v>
      </c>
      <c r="L61" s="86">
        <f t="shared" si="4"/>
        <v>16.258409650474761</v>
      </c>
      <c r="M61" s="86">
        <f t="shared" si="4"/>
        <v>0</v>
      </c>
      <c r="N61" s="86">
        <f t="shared" si="4"/>
        <v>16.420993746979661</v>
      </c>
      <c r="O61" s="86">
        <f t="shared" si="4"/>
        <v>0</v>
      </c>
      <c r="P61" s="86">
        <f t="shared" si="4"/>
        <v>16.585203684449652</v>
      </c>
      <c r="Q61" s="86">
        <f t="shared" si="4"/>
        <v>0</v>
      </c>
      <c r="R61" s="86">
        <f t="shared" si="4"/>
        <v>16.751055721294392</v>
      </c>
      <c r="S61" s="86">
        <f t="shared" si="4"/>
        <v>0</v>
      </c>
      <c r="T61" s="86">
        <f t="shared" si="4"/>
        <v>-3.979039320256561E-13</v>
      </c>
      <c r="U61" s="86">
        <f t="shared" si="1"/>
        <v>0</v>
      </c>
      <c r="V61" s="107">
        <f t="shared" si="2"/>
        <v>82.113098100697982</v>
      </c>
    </row>
    <row r="62" spans="1:22" s="40" customFormat="1" ht="31.5" x14ac:dyDescent="0.25">
      <c r="A62" s="14" t="s">
        <v>77</v>
      </c>
      <c r="B62" s="21" t="s">
        <v>78</v>
      </c>
      <c r="C62" s="16" t="s">
        <v>17</v>
      </c>
      <c r="D62" s="17">
        <v>3.5134600000000002</v>
      </c>
      <c r="E62" s="86">
        <v>211.96089921000001</v>
      </c>
      <c r="F62" s="86">
        <v>234.59796125</v>
      </c>
      <c r="G62" s="86">
        <v>261.49171375131976</v>
      </c>
      <c r="H62" s="86">
        <v>313.74276794999997</v>
      </c>
      <c r="I62" s="86">
        <v>285.66897464584457</v>
      </c>
      <c r="J62" s="86">
        <v>382.29082469765274</v>
      </c>
      <c r="K62" s="86">
        <v>303.781353552273</v>
      </c>
      <c r="L62" s="86">
        <v>402.21865847761177</v>
      </c>
      <c r="M62" s="86">
        <v>321.71102722376429</v>
      </c>
      <c r="N62" s="86">
        <v>421.25916748140298</v>
      </c>
      <c r="O62" s="86">
        <v>340.67857479407434</v>
      </c>
      <c r="P62" s="86">
        <v>436.5114014877289</v>
      </c>
      <c r="Q62" s="86">
        <v>359.41589640774839</v>
      </c>
      <c r="R62" s="86">
        <v>452.63232018872816</v>
      </c>
      <c r="S62" s="86">
        <v>434.57684447328739</v>
      </c>
      <c r="T62" s="86">
        <v>469.27572029923664</v>
      </c>
      <c r="U62" s="86">
        <f t="shared" si="1"/>
        <v>2307.3243848483121</v>
      </c>
      <c r="V62" s="107">
        <f t="shared" si="2"/>
        <v>2877.9308605823612</v>
      </c>
    </row>
    <row r="63" spans="1:22" s="40" customFormat="1" ht="47.25" x14ac:dyDescent="0.25">
      <c r="A63" s="14" t="s">
        <v>79</v>
      </c>
      <c r="B63" s="22" t="s">
        <v>80</v>
      </c>
      <c r="C63" s="16" t="s">
        <v>17</v>
      </c>
      <c r="D63" s="17">
        <v>0</v>
      </c>
      <c r="E63" s="86">
        <v>129.30640636999999</v>
      </c>
      <c r="F63" s="86">
        <v>167.76693893000001</v>
      </c>
      <c r="G63" s="86">
        <v>195.02166780939092</v>
      </c>
      <c r="H63" s="86">
        <v>223.43687631</v>
      </c>
      <c r="I63" s="86">
        <v>211.90920830390272</v>
      </c>
      <c r="J63" s="86">
        <v>247.08811446625774</v>
      </c>
      <c r="K63" s="86">
        <v>228.83416426396008</v>
      </c>
      <c r="L63" s="86">
        <v>260.57209833921866</v>
      </c>
      <c r="M63" s="86">
        <v>244.48129762748903</v>
      </c>
      <c r="N63" s="86">
        <v>272.47788923121789</v>
      </c>
      <c r="O63" s="86">
        <v>259.85220242742872</v>
      </c>
      <c r="P63" s="86">
        <v>280.31886055850146</v>
      </c>
      <c r="Q63" s="86">
        <v>276.1894989990974</v>
      </c>
      <c r="R63" s="86">
        <v>288.38825107238199</v>
      </c>
      <c r="S63" s="86">
        <v>370.35477136548275</v>
      </c>
      <c r="T63" s="86">
        <v>296.79440373745985</v>
      </c>
      <c r="U63" s="86">
        <f t="shared" si="1"/>
        <v>1786.6428107967515</v>
      </c>
      <c r="V63" s="107">
        <f t="shared" si="2"/>
        <v>1869.0764937150375</v>
      </c>
    </row>
    <row r="64" spans="1:22" s="40" customFormat="1" ht="31.5" x14ac:dyDescent="0.25">
      <c r="A64" s="14" t="s">
        <v>81</v>
      </c>
      <c r="B64" s="22" t="s">
        <v>82</v>
      </c>
      <c r="C64" s="16" t="s">
        <v>17</v>
      </c>
      <c r="D64" s="17">
        <v>0</v>
      </c>
      <c r="E64" s="86">
        <v>0</v>
      </c>
      <c r="F64" s="86">
        <v>10.16021177</v>
      </c>
      <c r="G64" s="86">
        <v>14.923198261928802</v>
      </c>
      <c r="H64" s="86">
        <v>49.775117819999998</v>
      </c>
      <c r="I64" s="86">
        <v>16.127500361666453</v>
      </c>
      <c r="J64" s="86">
        <v>96.996602551394986</v>
      </c>
      <c r="K64" s="86">
        <v>17.298679437930673</v>
      </c>
      <c r="L64" s="86">
        <v>102.38118531112882</v>
      </c>
      <c r="M64" s="86">
        <v>18.554909538713197</v>
      </c>
      <c r="N64" s="86">
        <v>108.8494546010743</v>
      </c>
      <c r="O64" s="86">
        <v>19.902367069414552</v>
      </c>
      <c r="P64" s="86">
        <v>115.58618829843722</v>
      </c>
      <c r="Q64" s="86">
        <v>0</v>
      </c>
      <c r="R64" s="86">
        <v>122.95549809929514</v>
      </c>
      <c r="S64" s="86">
        <v>22.620306620430465</v>
      </c>
      <c r="T64" s="86">
        <v>130.78935620588919</v>
      </c>
      <c r="U64" s="86">
        <f t="shared" si="1"/>
        <v>109.42696129008414</v>
      </c>
      <c r="V64" s="107">
        <f t="shared" si="2"/>
        <v>727.33340288721956</v>
      </c>
    </row>
    <row r="65" spans="1:22" s="40" customFormat="1" x14ac:dyDescent="0.25">
      <c r="A65" s="14" t="s">
        <v>83</v>
      </c>
      <c r="B65" s="23" t="s">
        <v>84</v>
      </c>
      <c r="C65" s="16" t="s">
        <v>17</v>
      </c>
      <c r="D65" s="17">
        <v>0</v>
      </c>
      <c r="E65" s="86">
        <v>0</v>
      </c>
      <c r="F65" s="86">
        <v>0</v>
      </c>
      <c r="G65" s="86">
        <v>0</v>
      </c>
      <c r="H65" s="86">
        <v>0</v>
      </c>
      <c r="I65" s="86">
        <v>0</v>
      </c>
      <c r="J65" s="86">
        <v>0</v>
      </c>
      <c r="K65" s="86">
        <v>0</v>
      </c>
      <c r="L65" s="86">
        <v>0</v>
      </c>
      <c r="M65" s="86">
        <v>0</v>
      </c>
      <c r="N65" s="86">
        <v>0</v>
      </c>
      <c r="O65" s="86">
        <v>0</v>
      </c>
      <c r="P65" s="86">
        <v>0</v>
      </c>
      <c r="Q65" s="86">
        <v>0</v>
      </c>
      <c r="R65" s="86">
        <v>0</v>
      </c>
      <c r="S65" s="86">
        <v>0</v>
      </c>
      <c r="T65" s="86">
        <v>0</v>
      </c>
      <c r="U65" s="86">
        <f t="shared" si="1"/>
        <v>0</v>
      </c>
      <c r="V65" s="107">
        <f t="shared" si="2"/>
        <v>0</v>
      </c>
    </row>
    <row r="66" spans="1:22" s="40" customFormat="1" x14ac:dyDescent="0.25">
      <c r="A66" s="14" t="s">
        <v>85</v>
      </c>
      <c r="B66" s="23" t="s">
        <v>86</v>
      </c>
      <c r="C66" s="16" t="s">
        <v>17</v>
      </c>
      <c r="D66" s="17">
        <v>0</v>
      </c>
      <c r="E66" s="86">
        <v>0</v>
      </c>
      <c r="F66" s="86">
        <v>4.93688941</v>
      </c>
      <c r="G66" s="86">
        <v>8.2793711899999991</v>
      </c>
      <c r="H66" s="86">
        <v>8.019689940000001</v>
      </c>
      <c r="I66" s="86">
        <v>0</v>
      </c>
      <c r="J66" s="86">
        <v>8.1010934700000004</v>
      </c>
      <c r="K66" s="86">
        <v>0</v>
      </c>
      <c r="L66" s="86">
        <v>8.1723830925360001</v>
      </c>
      <c r="M66" s="86">
        <v>0</v>
      </c>
      <c r="N66" s="86">
        <v>8.2443000637503179</v>
      </c>
      <c r="O66" s="86">
        <v>0</v>
      </c>
      <c r="P66" s="86">
        <v>8.3168499043113204</v>
      </c>
      <c r="Q66" s="86">
        <v>0</v>
      </c>
      <c r="R66" s="86">
        <v>8.3900381834692599</v>
      </c>
      <c r="S66" s="86">
        <v>0</v>
      </c>
      <c r="T66" s="86">
        <v>8.4638705194837893</v>
      </c>
      <c r="U66" s="86">
        <f t="shared" si="1"/>
        <v>8.2793711899999991</v>
      </c>
      <c r="V66" s="107">
        <f t="shared" si="2"/>
        <v>57.708225173550687</v>
      </c>
    </row>
    <row r="67" spans="1:22" s="40" customFormat="1" x14ac:dyDescent="0.25">
      <c r="A67" s="14" t="s">
        <v>87</v>
      </c>
      <c r="B67" s="23" t="s">
        <v>88</v>
      </c>
      <c r="C67" s="16" t="s">
        <v>17</v>
      </c>
      <c r="D67" s="17">
        <f>D62-D63-D64-D65-D66</f>
        <v>3.5134600000000002</v>
      </c>
      <c r="E67" s="86">
        <f t="shared" ref="E67:T67" si="5">E62-E63-E64-E65-E66</f>
        <v>82.654492840000017</v>
      </c>
      <c r="F67" s="86">
        <f t="shared" si="5"/>
        <v>51.733921139999985</v>
      </c>
      <c r="G67" s="86">
        <f t="shared" si="5"/>
        <v>43.267476490000043</v>
      </c>
      <c r="H67" s="86">
        <f>H62-H63-H64-H65-H66</f>
        <v>32.511083879999973</v>
      </c>
      <c r="I67" s="86">
        <f>I62-I63-I64-I65-I66</f>
        <v>57.632265980275406</v>
      </c>
      <c r="J67" s="86">
        <f t="shared" si="5"/>
        <v>30.105014210000014</v>
      </c>
      <c r="K67" s="86">
        <f t="shared" si="5"/>
        <v>57.648509850382254</v>
      </c>
      <c r="L67" s="86">
        <f t="shared" si="5"/>
        <v>31.092991734728294</v>
      </c>
      <c r="M67" s="86">
        <f t="shared" si="5"/>
        <v>58.674820057562066</v>
      </c>
      <c r="N67" s="86">
        <f t="shared" si="5"/>
        <v>31.687523585360481</v>
      </c>
      <c r="O67" s="86">
        <f t="shared" si="5"/>
        <v>60.924005297231062</v>
      </c>
      <c r="P67" s="86">
        <f t="shared" si="5"/>
        <v>32.289502726478908</v>
      </c>
      <c r="Q67" s="86">
        <f t="shared" si="5"/>
        <v>83.226397408650996</v>
      </c>
      <c r="R67" s="86">
        <f t="shared" si="5"/>
        <v>32.898532833581768</v>
      </c>
      <c r="S67" s="86">
        <f t="shared" si="5"/>
        <v>41.601766487374178</v>
      </c>
      <c r="T67" s="86">
        <f t="shared" si="5"/>
        <v>33.228089836403811</v>
      </c>
      <c r="U67" s="86">
        <f t="shared" si="1"/>
        <v>402.97524157147598</v>
      </c>
      <c r="V67" s="107">
        <f t="shared" si="2"/>
        <v>223.81273880655323</v>
      </c>
    </row>
    <row r="68" spans="1:22" s="40" customFormat="1" ht="31.5" x14ac:dyDescent="0.25">
      <c r="A68" s="14" t="s">
        <v>89</v>
      </c>
      <c r="B68" s="21" t="s">
        <v>90</v>
      </c>
      <c r="C68" s="16" t="s">
        <v>17</v>
      </c>
      <c r="D68" s="17">
        <v>123.737776</v>
      </c>
      <c r="E68" s="86">
        <v>571.92246025999998</v>
      </c>
      <c r="F68" s="86">
        <v>798.54415411999992</v>
      </c>
      <c r="G68" s="86">
        <v>990.2226048743828</v>
      </c>
      <c r="H68" s="86">
        <v>994.82766489999995</v>
      </c>
      <c r="I68" s="86">
        <v>764.44689797200499</v>
      </c>
      <c r="J68" s="86">
        <v>931.04278077715708</v>
      </c>
      <c r="K68" s="86">
        <v>789.33973797276155</v>
      </c>
      <c r="L68" s="86">
        <v>954.45934582796906</v>
      </c>
      <c r="M68" s="86">
        <v>815.46855013530114</v>
      </c>
      <c r="N68" s="86">
        <v>971.33002916861085</v>
      </c>
      <c r="O68" s="86">
        <v>838.59358589797773</v>
      </c>
      <c r="P68" s="86">
        <v>990.37374681053848</v>
      </c>
      <c r="Q68" s="86">
        <v>884.71623312236636</v>
      </c>
      <c r="R68" s="86">
        <v>1013.6318384027146</v>
      </c>
      <c r="S68" s="86">
        <v>771.50996826401911</v>
      </c>
      <c r="T68" s="86">
        <v>1023.2916106307679</v>
      </c>
      <c r="U68" s="86">
        <f t="shared" si="1"/>
        <v>5854.2975782388139</v>
      </c>
      <c r="V68" s="107">
        <f t="shared" si="2"/>
        <v>6878.9570165177574</v>
      </c>
    </row>
    <row r="69" spans="1:22" s="40" customFormat="1" ht="31.5" x14ac:dyDescent="0.25">
      <c r="A69" s="14" t="s">
        <v>91</v>
      </c>
      <c r="B69" s="21" t="s">
        <v>92</v>
      </c>
      <c r="C69" s="16" t="s">
        <v>17</v>
      </c>
      <c r="D69" s="17">
        <v>81.227725000000007</v>
      </c>
      <c r="E69" s="86">
        <v>376.60415699999999</v>
      </c>
      <c r="F69" s="86">
        <v>414.01684710000001</v>
      </c>
      <c r="G69" s="86">
        <v>420.68023999999997</v>
      </c>
      <c r="H69" s="86">
        <v>419.4199857000001</v>
      </c>
      <c r="I69" s="86">
        <v>474.04828999999995</v>
      </c>
      <c r="J69" s="86">
        <v>420.44799999999998</v>
      </c>
      <c r="K69" s="86">
        <v>500.81324999999998</v>
      </c>
      <c r="L69" s="86">
        <v>446.971</v>
      </c>
      <c r="M69" s="86">
        <v>501.96275000000003</v>
      </c>
      <c r="N69" s="86">
        <v>448.12099999999998</v>
      </c>
      <c r="O69" s="86">
        <v>504.55315000000002</v>
      </c>
      <c r="P69" s="86">
        <v>450.71100000000001</v>
      </c>
      <c r="Q69" s="86">
        <v>504.55315000000002</v>
      </c>
      <c r="R69" s="86">
        <v>456.29500000000002</v>
      </c>
      <c r="S69" s="86">
        <v>456.29500000000002</v>
      </c>
      <c r="T69" s="86">
        <v>456.29500000000002</v>
      </c>
      <c r="U69" s="86">
        <f t="shared" si="1"/>
        <v>3362.9058300000002</v>
      </c>
      <c r="V69" s="107">
        <f t="shared" si="2"/>
        <v>3098.2609857000007</v>
      </c>
    </row>
    <row r="70" spans="1:22" s="40" customFormat="1" x14ac:dyDescent="0.25">
      <c r="A70" s="14" t="s">
        <v>93</v>
      </c>
      <c r="B70" s="21" t="s">
        <v>94</v>
      </c>
      <c r="C70" s="16" t="s">
        <v>17</v>
      </c>
      <c r="D70" s="17">
        <v>9.0155779999999996</v>
      </c>
      <c r="E70" s="86">
        <v>42.223210380000005</v>
      </c>
      <c r="F70" s="86">
        <v>56.18278105000001</v>
      </c>
      <c r="G70" s="86">
        <v>94.717490000000012</v>
      </c>
      <c r="H70" s="86">
        <v>66.975335849999979</v>
      </c>
      <c r="I70" s="86">
        <v>75.215049999999991</v>
      </c>
      <c r="J70" s="86">
        <v>90.946809999999999</v>
      </c>
      <c r="K70" s="86">
        <v>88.785790000000006</v>
      </c>
      <c r="L70" s="86">
        <v>88.133983999999998</v>
      </c>
      <c r="M70" s="86">
        <v>82.1630641</v>
      </c>
      <c r="N70" s="86">
        <v>80.979303847039986</v>
      </c>
      <c r="O70" s="86">
        <v>76.29139274100001</v>
      </c>
      <c r="P70" s="86">
        <v>75.103751709670036</v>
      </c>
      <c r="Q70" s="86">
        <v>70.839332370535459</v>
      </c>
      <c r="R70" s="86">
        <v>78.38232918016503</v>
      </c>
      <c r="S70" s="86">
        <v>65.776896061386751</v>
      </c>
      <c r="T70" s="86">
        <v>81.804029597055433</v>
      </c>
      <c r="U70" s="86">
        <f t="shared" si="1"/>
        <v>553.78901527292226</v>
      </c>
      <c r="V70" s="107">
        <f t="shared" si="2"/>
        <v>562.32554418393045</v>
      </c>
    </row>
    <row r="71" spans="1:22" s="40" customFormat="1" x14ac:dyDescent="0.25">
      <c r="A71" s="14" t="s">
        <v>95</v>
      </c>
      <c r="B71" s="23" t="s">
        <v>96</v>
      </c>
      <c r="C71" s="16" t="s">
        <v>17</v>
      </c>
      <c r="D71" s="17">
        <v>8.8695869999999992</v>
      </c>
      <c r="E71" s="86">
        <v>40.207161000000006</v>
      </c>
      <c r="F71" s="86">
        <v>55.850745000000003</v>
      </c>
      <c r="G71" s="86">
        <v>65.584210000000013</v>
      </c>
      <c r="H71" s="86">
        <v>66.674331409999979</v>
      </c>
      <c r="I71" s="86">
        <v>73.160149999999987</v>
      </c>
      <c r="J71" s="86">
        <v>73.16001</v>
      </c>
      <c r="K71" s="86">
        <v>86.71750999999999</v>
      </c>
      <c r="L71" s="86">
        <v>86.570999999999998</v>
      </c>
      <c r="M71" s="86">
        <v>80.080970000000008</v>
      </c>
      <c r="N71" s="86">
        <v>79.933999999999997</v>
      </c>
      <c r="O71" s="86">
        <v>74.195350000000005</v>
      </c>
      <c r="P71" s="86">
        <v>74.048000000000002</v>
      </c>
      <c r="Q71" s="86">
        <v>68.742298721188064</v>
      </c>
      <c r="R71" s="86">
        <v>77.316000000000003</v>
      </c>
      <c r="S71" s="86">
        <v>63.690024152093812</v>
      </c>
      <c r="T71" s="86">
        <v>80.728228392394129</v>
      </c>
      <c r="U71" s="86">
        <f t="shared" si="1"/>
        <v>512.17051287328184</v>
      </c>
      <c r="V71" s="107">
        <f t="shared" si="2"/>
        <v>538.43156980239416</v>
      </c>
    </row>
    <row r="72" spans="1:22" s="40" customFormat="1" x14ac:dyDescent="0.25">
      <c r="A72" s="14" t="s">
        <v>97</v>
      </c>
      <c r="B72" s="23" t="s">
        <v>98</v>
      </c>
      <c r="C72" s="16" t="s">
        <v>17</v>
      </c>
      <c r="D72" s="17">
        <f>D70-D71</f>
        <v>0.14599100000000043</v>
      </c>
      <c r="E72" s="86">
        <f t="shared" ref="E72:T72" si="6">E70-E71</f>
        <v>2.0160493799999983</v>
      </c>
      <c r="F72" s="86">
        <f t="shared" si="6"/>
        <v>0.33203605000000636</v>
      </c>
      <c r="G72" s="86">
        <f t="shared" si="6"/>
        <v>29.133279999999999</v>
      </c>
      <c r="H72" s="86">
        <f t="shared" si="6"/>
        <v>0.30100443999999982</v>
      </c>
      <c r="I72" s="86">
        <f t="shared" si="6"/>
        <v>2.0549000000000035</v>
      </c>
      <c r="J72" s="86">
        <f t="shared" si="6"/>
        <v>17.786799999999999</v>
      </c>
      <c r="K72" s="86">
        <f t="shared" si="6"/>
        <v>2.0682800000000157</v>
      </c>
      <c r="L72" s="86">
        <f t="shared" si="6"/>
        <v>1.5629840000000002</v>
      </c>
      <c r="M72" s="86">
        <f t="shared" si="6"/>
        <v>2.082094099999992</v>
      </c>
      <c r="N72" s="86">
        <f t="shared" si="6"/>
        <v>1.0453038470399889</v>
      </c>
      <c r="O72" s="86">
        <f t="shared" si="6"/>
        <v>2.0960427410000051</v>
      </c>
      <c r="P72" s="86">
        <f t="shared" si="6"/>
        <v>1.0557517096700337</v>
      </c>
      <c r="Q72" s="86">
        <f t="shared" si="6"/>
        <v>2.0970336493473951</v>
      </c>
      <c r="R72" s="86">
        <f t="shared" si="6"/>
        <v>1.0663291801650274</v>
      </c>
      <c r="S72" s="86">
        <f t="shared" si="6"/>
        <v>2.0868719092929382</v>
      </c>
      <c r="T72" s="86">
        <f t="shared" si="6"/>
        <v>1.0758012046613032</v>
      </c>
      <c r="U72" s="86">
        <f t="shared" si="1"/>
        <v>41.618502399640349</v>
      </c>
      <c r="V72" s="107">
        <f t="shared" si="2"/>
        <v>23.893974381536353</v>
      </c>
    </row>
    <row r="73" spans="1:22" s="40" customFormat="1" x14ac:dyDescent="0.25">
      <c r="A73" s="14" t="s">
        <v>99</v>
      </c>
      <c r="B73" s="21" t="s">
        <v>100</v>
      </c>
      <c r="C73" s="16" t="s">
        <v>17</v>
      </c>
      <c r="D73" s="17">
        <f>D38-D53-D62-D68-D69-D70</f>
        <v>62.079355050000139</v>
      </c>
      <c r="E73" s="86">
        <f t="shared" ref="E73:T73" si="7">E38-E53-E62-E68-E69-E70</f>
        <v>232.27172343000069</v>
      </c>
      <c r="F73" s="86">
        <f t="shared" si="7"/>
        <v>272.57286073299878</v>
      </c>
      <c r="G73" s="86">
        <f t="shared" si="7"/>
        <v>498.51198193168307</v>
      </c>
      <c r="H73" s="86">
        <v>199.03289147999999</v>
      </c>
      <c r="I73" s="86">
        <f t="shared" si="7"/>
        <v>528.4137309755497</v>
      </c>
      <c r="J73" s="86">
        <f t="shared" si="7"/>
        <v>329.15518765677893</v>
      </c>
      <c r="K73" s="86">
        <f t="shared" si="7"/>
        <v>528.9494292173423</v>
      </c>
      <c r="L73" s="86">
        <f t="shared" si="7"/>
        <v>329.95150037109323</v>
      </c>
      <c r="M73" s="86">
        <f t="shared" si="7"/>
        <v>532.58105897794871</v>
      </c>
      <c r="N73" s="86">
        <f t="shared" si="7"/>
        <v>326.12368507298288</v>
      </c>
      <c r="O73" s="86">
        <f t="shared" si="7"/>
        <v>530.56357453616306</v>
      </c>
      <c r="P73" s="86">
        <f t="shared" si="7"/>
        <v>319.86596270988878</v>
      </c>
      <c r="Q73" s="86">
        <f t="shared" si="7"/>
        <v>550.44108628679919</v>
      </c>
      <c r="R73" s="86">
        <f t="shared" si="7"/>
        <v>311.55086234306549</v>
      </c>
      <c r="S73" s="86">
        <f t="shared" si="7"/>
        <v>299.08270966543654</v>
      </c>
      <c r="T73" s="86">
        <f t="shared" si="7"/>
        <v>326.81881196554031</v>
      </c>
      <c r="U73" s="86">
        <f t="shared" si="1"/>
        <v>3468.5435715909225</v>
      </c>
      <c r="V73" s="107">
        <f t="shared" si="2"/>
        <v>2142.4989015993497</v>
      </c>
    </row>
    <row r="74" spans="1:22" s="40" customFormat="1" x14ac:dyDescent="0.25">
      <c r="A74" s="14" t="s">
        <v>101</v>
      </c>
      <c r="B74" s="23" t="s">
        <v>102</v>
      </c>
      <c r="C74" s="16" t="s">
        <v>17</v>
      </c>
      <c r="D74" s="17">
        <v>0</v>
      </c>
      <c r="E74" s="86">
        <v>0</v>
      </c>
      <c r="F74" s="86">
        <v>0</v>
      </c>
      <c r="G74" s="86">
        <v>0</v>
      </c>
      <c r="H74" s="86">
        <v>0</v>
      </c>
      <c r="I74" s="86">
        <v>0</v>
      </c>
      <c r="J74" s="86">
        <v>0</v>
      </c>
      <c r="K74" s="86">
        <v>0</v>
      </c>
      <c r="L74" s="86">
        <v>0</v>
      </c>
      <c r="M74" s="86">
        <v>0</v>
      </c>
      <c r="N74" s="86">
        <v>0</v>
      </c>
      <c r="O74" s="86">
        <v>0</v>
      </c>
      <c r="P74" s="86">
        <v>0</v>
      </c>
      <c r="Q74" s="86">
        <v>0</v>
      </c>
      <c r="R74" s="86">
        <v>0</v>
      </c>
      <c r="S74" s="86">
        <v>0</v>
      </c>
      <c r="T74" s="86">
        <v>0</v>
      </c>
      <c r="U74" s="86">
        <f t="shared" si="1"/>
        <v>0</v>
      </c>
      <c r="V74" s="107">
        <f t="shared" si="2"/>
        <v>0</v>
      </c>
    </row>
    <row r="75" spans="1:22" s="40" customFormat="1" ht="15.75" customHeight="1" x14ac:dyDescent="0.25">
      <c r="A75" s="14" t="s">
        <v>103</v>
      </c>
      <c r="B75" s="23" t="s">
        <v>104</v>
      </c>
      <c r="C75" s="16" t="s">
        <v>17</v>
      </c>
      <c r="D75" s="17">
        <v>16.636993000000004</v>
      </c>
      <c r="E75" s="86">
        <v>71.754370010000017</v>
      </c>
      <c r="F75" s="86">
        <v>97.241878019999973</v>
      </c>
      <c r="G75" s="86">
        <v>291.72547505599999</v>
      </c>
      <c r="H75" s="86">
        <v>33.786812390000001</v>
      </c>
      <c r="I75" s="86">
        <v>331.98129601500005</v>
      </c>
      <c r="J75" s="86">
        <v>104.26259999999999</v>
      </c>
      <c r="K75" s="86">
        <v>331.98129601500005</v>
      </c>
      <c r="L75" s="86">
        <v>103.63539999999999</v>
      </c>
      <c r="M75" s="86">
        <v>331.98129601500005</v>
      </c>
      <c r="N75" s="86">
        <v>105.257704</v>
      </c>
      <c r="O75" s="86">
        <v>331.98129601500005</v>
      </c>
      <c r="P75" s="86">
        <v>106.94976707199999</v>
      </c>
      <c r="Q75" s="86">
        <v>331.98129601500005</v>
      </c>
      <c r="R75" s="86">
        <v>108.71458885609599</v>
      </c>
      <c r="S75" s="86">
        <v>331.98129601500005</v>
      </c>
      <c r="T75" s="86">
        <v>108.71458885609599</v>
      </c>
      <c r="U75" s="86">
        <f t="shared" si="1"/>
        <v>2283.613251146</v>
      </c>
      <c r="V75" s="107">
        <f t="shared" si="2"/>
        <v>671.32146117419188</v>
      </c>
    </row>
    <row r="76" spans="1:22" s="40" customFormat="1" ht="16.5" thickBot="1" x14ac:dyDescent="0.3">
      <c r="A76" s="26" t="s">
        <v>105</v>
      </c>
      <c r="B76" s="27" t="s">
        <v>106</v>
      </c>
      <c r="C76" s="28" t="s">
        <v>17</v>
      </c>
      <c r="D76" s="29">
        <f>D73-D74-D75</f>
        <v>45.442362050000135</v>
      </c>
      <c r="E76" s="108">
        <f t="shared" ref="E76:T76" si="8">E73-E74-E75</f>
        <v>160.51735342000069</v>
      </c>
      <c r="F76" s="108">
        <f t="shared" si="8"/>
        <v>175.3309827129988</v>
      </c>
      <c r="G76" s="108">
        <f t="shared" si="8"/>
        <v>206.78650687568307</v>
      </c>
      <c r="H76" s="86">
        <v>157.22638914999999</v>
      </c>
      <c r="I76" s="108">
        <f t="shared" si="8"/>
        <v>196.43243496054964</v>
      </c>
      <c r="J76" s="108">
        <f t="shared" si="8"/>
        <v>224.89258765677894</v>
      </c>
      <c r="K76" s="108">
        <f t="shared" si="8"/>
        <v>196.96813320234224</v>
      </c>
      <c r="L76" s="108">
        <f t="shared" si="8"/>
        <v>226.31610037109323</v>
      </c>
      <c r="M76" s="108">
        <f t="shared" si="8"/>
        <v>200.59976296294866</v>
      </c>
      <c r="N76" s="108">
        <f t="shared" si="8"/>
        <v>220.86598107298289</v>
      </c>
      <c r="O76" s="108">
        <f t="shared" si="8"/>
        <v>198.582278521163</v>
      </c>
      <c r="P76" s="108">
        <f t="shared" si="8"/>
        <v>212.91619563788879</v>
      </c>
      <c r="Q76" s="108">
        <f t="shared" si="8"/>
        <v>218.45979027179914</v>
      </c>
      <c r="R76" s="108">
        <f t="shared" si="8"/>
        <v>202.8362734869695</v>
      </c>
      <c r="S76" s="108">
        <f t="shared" si="8"/>
        <v>-32.898586349563516</v>
      </c>
      <c r="T76" s="108">
        <f t="shared" si="8"/>
        <v>218.10422310944432</v>
      </c>
      <c r="U76" s="108">
        <f t="shared" si="1"/>
        <v>1184.9303204449225</v>
      </c>
      <c r="V76" s="109">
        <f t="shared" si="2"/>
        <v>1463.1577504851577</v>
      </c>
    </row>
    <row r="77" spans="1:22" s="40" customFormat="1" x14ac:dyDescent="0.25">
      <c r="A77" s="8" t="s">
        <v>107</v>
      </c>
      <c r="B77" s="96" t="s">
        <v>108</v>
      </c>
      <c r="C77" s="10" t="s">
        <v>17</v>
      </c>
      <c r="D77" s="11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>
        <f t="shared" si="1"/>
        <v>0</v>
      </c>
      <c r="V77" s="106">
        <f t="shared" si="2"/>
        <v>0</v>
      </c>
    </row>
    <row r="78" spans="1:22" s="40" customFormat="1" x14ac:dyDescent="0.25">
      <c r="A78" s="14" t="s">
        <v>109</v>
      </c>
      <c r="B78" s="23" t="s">
        <v>110</v>
      </c>
      <c r="C78" s="16" t="s">
        <v>17</v>
      </c>
      <c r="D78" s="17">
        <v>24.183299999999999</v>
      </c>
      <c r="E78" s="86">
        <v>206.39478</v>
      </c>
      <c r="F78" s="86">
        <v>156.04609299999998</v>
      </c>
      <c r="G78" s="86">
        <v>163.7749</v>
      </c>
      <c r="H78" s="86">
        <v>139.52354</v>
      </c>
      <c r="I78" s="86">
        <v>166.7971</v>
      </c>
      <c r="J78" s="86">
        <v>175.46523999742899</v>
      </c>
      <c r="K78" s="86">
        <v>198.33720000000054</v>
      </c>
      <c r="L78" s="86">
        <v>151.59032573633436</v>
      </c>
      <c r="M78" s="86">
        <v>172.9891000000008</v>
      </c>
      <c r="N78" s="86">
        <v>153.23832572912258</v>
      </c>
      <c r="O78" s="86">
        <v>176.18910000000031</v>
      </c>
      <c r="P78" s="86">
        <v>154.90632572182324</v>
      </c>
      <c r="Q78" s="86">
        <v>185.87950050000032</v>
      </c>
      <c r="R78" s="86">
        <v>156.59332571444074</v>
      </c>
      <c r="S78" s="86">
        <v>158.42703355855681</v>
      </c>
      <c r="T78" s="86">
        <v>156.12324250667081</v>
      </c>
      <c r="U78" s="86">
        <f t="shared" si="1"/>
        <v>1222.3939340585587</v>
      </c>
      <c r="V78" s="107">
        <f t="shared" si="2"/>
        <v>1087.4403254058207</v>
      </c>
    </row>
    <row r="79" spans="1:22" s="40" customFormat="1" x14ac:dyDescent="0.25">
      <c r="A79" s="14" t="s">
        <v>111</v>
      </c>
      <c r="B79" s="23" t="s">
        <v>112</v>
      </c>
      <c r="C79" s="16" t="s">
        <v>17</v>
      </c>
      <c r="D79" s="17">
        <v>0</v>
      </c>
      <c r="E79" s="86">
        <v>0</v>
      </c>
      <c r="F79" s="86">
        <v>817.12432426999999</v>
      </c>
      <c r="G79" s="86">
        <v>1377.212358212093</v>
      </c>
      <c r="H79" s="86">
        <v>1368.0140215500001</v>
      </c>
      <c r="I79" s="86">
        <v>0</v>
      </c>
      <c r="J79" s="86">
        <v>1531.1724067149046</v>
      </c>
      <c r="K79" s="86">
        <v>0</v>
      </c>
      <c r="L79" s="86">
        <v>1663.2485838986545</v>
      </c>
      <c r="M79" s="86">
        <v>0</v>
      </c>
      <c r="N79" s="86">
        <v>1935.9875013683006</v>
      </c>
      <c r="O79" s="86">
        <v>0</v>
      </c>
      <c r="P79" s="86">
        <v>2267.3178550307557</v>
      </c>
      <c r="Q79" s="86">
        <v>0</v>
      </c>
      <c r="R79" s="86">
        <v>2569.208286756907</v>
      </c>
      <c r="S79" s="86">
        <v>0</v>
      </c>
      <c r="T79" s="86">
        <v>2777.8793310337715</v>
      </c>
      <c r="U79" s="86">
        <f t="shared" si="1"/>
        <v>1377.212358212093</v>
      </c>
      <c r="V79" s="107">
        <f t="shared" si="2"/>
        <v>14112.827986353295</v>
      </c>
    </row>
    <row r="80" spans="1:22" s="40" customFormat="1" ht="16.5" thickBot="1" x14ac:dyDescent="0.3">
      <c r="A80" s="30" t="s">
        <v>113</v>
      </c>
      <c r="B80" s="31" t="s">
        <v>114</v>
      </c>
      <c r="C80" s="32" t="s">
        <v>17</v>
      </c>
      <c r="D80" s="33">
        <v>64.05502623000001</v>
      </c>
      <c r="E80" s="110">
        <v>230.89204190999999</v>
      </c>
      <c r="F80" s="110">
        <v>206.74051825999996</v>
      </c>
      <c r="G80" s="110">
        <v>246.1375913415263</v>
      </c>
      <c r="H80" s="110">
        <v>204.05530702999997</v>
      </c>
      <c r="I80" s="110">
        <v>249.34339351014367</v>
      </c>
      <c r="J80" s="110">
        <v>68.790394610000007</v>
      </c>
      <c r="K80" s="110">
        <v>258.92159973077008</v>
      </c>
      <c r="L80" s="110">
        <v>68.790394610000007</v>
      </c>
      <c r="M80" s="110">
        <v>259.82450944939905</v>
      </c>
      <c r="N80" s="110">
        <v>68.790394610000007</v>
      </c>
      <c r="O80" s="110">
        <v>261.72245101184893</v>
      </c>
      <c r="P80" s="110">
        <v>68.790394610000007</v>
      </c>
      <c r="Q80" s="110">
        <v>263.63425647875533</v>
      </c>
      <c r="R80" s="110">
        <v>68.790394610000007</v>
      </c>
      <c r="S80" s="110">
        <v>247.22310481327727</v>
      </c>
      <c r="T80" s="110">
        <v>68.790394610000007</v>
      </c>
      <c r="U80" s="110">
        <f t="shared" si="1"/>
        <v>1786.8069063357209</v>
      </c>
      <c r="V80" s="111">
        <f t="shared" si="2"/>
        <v>616.79767469000001</v>
      </c>
    </row>
    <row r="81" spans="1:22" s="40" customFormat="1" ht="31.5" x14ac:dyDescent="0.25">
      <c r="A81" s="34" t="s">
        <v>115</v>
      </c>
      <c r="B81" s="9" t="s">
        <v>116</v>
      </c>
      <c r="C81" s="35" t="s">
        <v>17</v>
      </c>
      <c r="D81" s="36">
        <f>D23-D38</f>
        <v>-263.73321759912005</v>
      </c>
      <c r="E81" s="112">
        <f t="shared" ref="E81:T81" si="9">E23-E38</f>
        <v>-312.35404556232561</v>
      </c>
      <c r="F81" s="112">
        <f t="shared" si="9"/>
        <v>-898.32939869557913</v>
      </c>
      <c r="G81" s="112">
        <f t="shared" si="9"/>
        <v>-464.27467401076228</v>
      </c>
      <c r="H81" s="112">
        <f t="shared" si="9"/>
        <v>-325.54230370617734</v>
      </c>
      <c r="I81" s="112">
        <f t="shared" si="9"/>
        <v>-165.49263176108207</v>
      </c>
      <c r="J81" s="112">
        <f>J23-J38</f>
        <v>-308.73734208668975</v>
      </c>
      <c r="K81" s="112">
        <f t="shared" si="9"/>
        <v>-74.173857585817586</v>
      </c>
      <c r="L81" s="112">
        <f t="shared" si="9"/>
        <v>-281.40759949388303</v>
      </c>
      <c r="M81" s="112">
        <f t="shared" si="9"/>
        <v>-84.059454060041844</v>
      </c>
      <c r="N81" s="112">
        <f>N23-N38</f>
        <v>-327.9341686891612</v>
      </c>
      <c r="O81" s="112">
        <f t="shared" si="9"/>
        <v>-131.87357030404837</v>
      </c>
      <c r="P81" s="112">
        <f t="shared" si="9"/>
        <v>-424.87916247141948</v>
      </c>
      <c r="Q81" s="112">
        <f t="shared" si="9"/>
        <v>-189.83992856596251</v>
      </c>
      <c r="R81" s="112">
        <f t="shared" si="9"/>
        <v>-509.6064819438252</v>
      </c>
      <c r="S81" s="112">
        <f t="shared" si="9"/>
        <v>-446.13334121552543</v>
      </c>
      <c r="T81" s="112">
        <f t="shared" si="9"/>
        <v>-564.24492345023191</v>
      </c>
      <c r="U81" s="112">
        <f t="shared" si="1"/>
        <v>-1555.8474575032401</v>
      </c>
      <c r="V81" s="113">
        <f t="shared" si="2"/>
        <v>-2742.3519818413879</v>
      </c>
    </row>
    <row r="82" spans="1:22" s="40" customFormat="1" hidden="1" outlineLevel="1" x14ac:dyDescent="0.25">
      <c r="A82" s="14" t="s">
        <v>117</v>
      </c>
      <c r="B82" s="15" t="s">
        <v>19</v>
      </c>
      <c r="C82" s="16" t="s">
        <v>17</v>
      </c>
      <c r="D82" s="17" t="s">
        <v>224</v>
      </c>
      <c r="E82" s="86" t="s">
        <v>224</v>
      </c>
      <c r="F82" s="86" t="s">
        <v>224</v>
      </c>
      <c r="G82" s="86" t="s">
        <v>224</v>
      </c>
      <c r="H82" s="86" t="s">
        <v>224</v>
      </c>
      <c r="I82" s="86" t="s">
        <v>224</v>
      </c>
      <c r="J82" s="86" t="s">
        <v>224</v>
      </c>
      <c r="K82" s="86" t="s">
        <v>224</v>
      </c>
      <c r="L82" s="86" t="s">
        <v>224</v>
      </c>
      <c r="M82" s="86" t="s">
        <v>224</v>
      </c>
      <c r="N82" s="86" t="s">
        <v>224</v>
      </c>
      <c r="O82" s="86" t="s">
        <v>224</v>
      </c>
      <c r="P82" s="86" t="s">
        <v>224</v>
      </c>
      <c r="Q82" s="86" t="s">
        <v>224</v>
      </c>
      <c r="R82" s="86" t="s">
        <v>224</v>
      </c>
      <c r="S82" s="86" t="s">
        <v>224</v>
      </c>
      <c r="T82" s="86" t="s">
        <v>224</v>
      </c>
      <c r="U82" s="86" t="e">
        <f t="shared" si="1"/>
        <v>#VALUE!</v>
      </c>
      <c r="V82" s="107" t="e">
        <f t="shared" si="2"/>
        <v>#VALUE!</v>
      </c>
    </row>
    <row r="83" spans="1:22" s="40" customFormat="1" ht="31.5" hidden="1" outlineLevel="1" x14ac:dyDescent="0.25">
      <c r="A83" s="14" t="s">
        <v>118</v>
      </c>
      <c r="B83" s="22" t="s">
        <v>21</v>
      </c>
      <c r="C83" s="16" t="s">
        <v>17</v>
      </c>
      <c r="D83" s="17" t="s">
        <v>224</v>
      </c>
      <c r="E83" s="86" t="s">
        <v>224</v>
      </c>
      <c r="F83" s="86" t="s">
        <v>224</v>
      </c>
      <c r="G83" s="86" t="s">
        <v>224</v>
      </c>
      <c r="H83" s="86" t="s">
        <v>224</v>
      </c>
      <c r="I83" s="86" t="s">
        <v>224</v>
      </c>
      <c r="J83" s="86" t="s">
        <v>224</v>
      </c>
      <c r="K83" s="86" t="s">
        <v>224</v>
      </c>
      <c r="L83" s="86" t="s">
        <v>224</v>
      </c>
      <c r="M83" s="86" t="s">
        <v>224</v>
      </c>
      <c r="N83" s="86" t="s">
        <v>224</v>
      </c>
      <c r="O83" s="86" t="s">
        <v>224</v>
      </c>
      <c r="P83" s="86" t="s">
        <v>224</v>
      </c>
      <c r="Q83" s="86" t="s">
        <v>224</v>
      </c>
      <c r="R83" s="86" t="s">
        <v>224</v>
      </c>
      <c r="S83" s="86" t="s">
        <v>224</v>
      </c>
      <c r="T83" s="86" t="s">
        <v>224</v>
      </c>
      <c r="U83" s="86" t="e">
        <f t="shared" si="1"/>
        <v>#VALUE!</v>
      </c>
      <c r="V83" s="107" t="e">
        <f t="shared" si="2"/>
        <v>#VALUE!</v>
      </c>
    </row>
    <row r="84" spans="1:22" s="40" customFormat="1" ht="31.5" hidden="1" outlineLevel="1" x14ac:dyDescent="0.25">
      <c r="A84" s="14" t="s">
        <v>119</v>
      </c>
      <c r="B84" s="22" t="s">
        <v>23</v>
      </c>
      <c r="C84" s="16" t="s">
        <v>17</v>
      </c>
      <c r="D84" s="17" t="s">
        <v>224</v>
      </c>
      <c r="E84" s="86" t="s">
        <v>224</v>
      </c>
      <c r="F84" s="86" t="s">
        <v>224</v>
      </c>
      <c r="G84" s="86" t="s">
        <v>224</v>
      </c>
      <c r="H84" s="86" t="s">
        <v>224</v>
      </c>
      <c r="I84" s="86" t="s">
        <v>224</v>
      </c>
      <c r="J84" s="86" t="s">
        <v>224</v>
      </c>
      <c r="K84" s="86" t="s">
        <v>224</v>
      </c>
      <c r="L84" s="86" t="s">
        <v>224</v>
      </c>
      <c r="M84" s="86" t="s">
        <v>224</v>
      </c>
      <c r="N84" s="86" t="s">
        <v>224</v>
      </c>
      <c r="O84" s="86" t="s">
        <v>224</v>
      </c>
      <c r="P84" s="86" t="s">
        <v>224</v>
      </c>
      <c r="Q84" s="86" t="s">
        <v>224</v>
      </c>
      <c r="R84" s="86" t="s">
        <v>224</v>
      </c>
      <c r="S84" s="86" t="s">
        <v>224</v>
      </c>
      <c r="T84" s="86" t="s">
        <v>224</v>
      </c>
      <c r="U84" s="86" t="e">
        <f t="shared" si="1"/>
        <v>#VALUE!</v>
      </c>
      <c r="V84" s="107" t="e">
        <f t="shared" si="2"/>
        <v>#VALUE!</v>
      </c>
    </row>
    <row r="85" spans="1:22" s="40" customFormat="1" ht="31.5" hidden="1" outlineLevel="1" x14ac:dyDescent="0.25">
      <c r="A85" s="14" t="s">
        <v>120</v>
      </c>
      <c r="B85" s="22" t="s">
        <v>25</v>
      </c>
      <c r="C85" s="16" t="s">
        <v>17</v>
      </c>
      <c r="D85" s="17" t="s">
        <v>224</v>
      </c>
      <c r="E85" s="86" t="s">
        <v>224</v>
      </c>
      <c r="F85" s="86" t="s">
        <v>224</v>
      </c>
      <c r="G85" s="86" t="s">
        <v>224</v>
      </c>
      <c r="H85" s="86" t="s">
        <v>224</v>
      </c>
      <c r="I85" s="86" t="s">
        <v>224</v>
      </c>
      <c r="J85" s="86" t="s">
        <v>224</v>
      </c>
      <c r="K85" s="86" t="s">
        <v>224</v>
      </c>
      <c r="L85" s="86" t="s">
        <v>224</v>
      </c>
      <c r="M85" s="86" t="s">
        <v>224</v>
      </c>
      <c r="N85" s="86" t="s">
        <v>224</v>
      </c>
      <c r="O85" s="86" t="s">
        <v>224</v>
      </c>
      <c r="P85" s="86" t="s">
        <v>224</v>
      </c>
      <c r="Q85" s="86" t="s">
        <v>224</v>
      </c>
      <c r="R85" s="86" t="s">
        <v>224</v>
      </c>
      <c r="S85" s="86" t="s">
        <v>224</v>
      </c>
      <c r="T85" s="86" t="s">
        <v>224</v>
      </c>
      <c r="U85" s="86" t="e">
        <f t="shared" si="1"/>
        <v>#VALUE!</v>
      </c>
      <c r="V85" s="107" t="e">
        <f t="shared" si="2"/>
        <v>#VALUE!</v>
      </c>
    </row>
    <row r="86" spans="1:22" s="40" customFormat="1" hidden="1" outlineLevel="1" x14ac:dyDescent="0.25">
      <c r="A86" s="14" t="s">
        <v>121</v>
      </c>
      <c r="B86" s="15" t="s">
        <v>27</v>
      </c>
      <c r="C86" s="16" t="s">
        <v>17</v>
      </c>
      <c r="D86" s="17" t="s">
        <v>224</v>
      </c>
      <c r="E86" s="86" t="s">
        <v>224</v>
      </c>
      <c r="F86" s="86" t="s">
        <v>224</v>
      </c>
      <c r="G86" s="86" t="s">
        <v>224</v>
      </c>
      <c r="H86" s="86" t="s">
        <v>224</v>
      </c>
      <c r="I86" s="86" t="s">
        <v>224</v>
      </c>
      <c r="J86" s="86" t="s">
        <v>224</v>
      </c>
      <c r="K86" s="86" t="s">
        <v>224</v>
      </c>
      <c r="L86" s="86" t="s">
        <v>224</v>
      </c>
      <c r="M86" s="86" t="s">
        <v>224</v>
      </c>
      <c r="N86" s="86" t="s">
        <v>224</v>
      </c>
      <c r="O86" s="86" t="s">
        <v>224</v>
      </c>
      <c r="P86" s="86" t="s">
        <v>224</v>
      </c>
      <c r="Q86" s="86" t="s">
        <v>224</v>
      </c>
      <c r="R86" s="86" t="s">
        <v>224</v>
      </c>
      <c r="S86" s="86" t="s">
        <v>224</v>
      </c>
      <c r="T86" s="86" t="s">
        <v>224</v>
      </c>
      <c r="U86" s="86" t="e">
        <f t="shared" si="1"/>
        <v>#VALUE!</v>
      </c>
      <c r="V86" s="107" t="e">
        <f t="shared" si="2"/>
        <v>#VALUE!</v>
      </c>
    </row>
    <row r="87" spans="1:22" s="40" customFormat="1" collapsed="1" x14ac:dyDescent="0.25">
      <c r="A87" s="14" t="s">
        <v>122</v>
      </c>
      <c r="B87" s="15" t="s">
        <v>29</v>
      </c>
      <c r="C87" s="16" t="s">
        <v>17</v>
      </c>
      <c r="D87" s="17">
        <f>D29-D44</f>
        <v>-263.73321759912005</v>
      </c>
      <c r="E87" s="86">
        <f t="shared" ref="E87:T87" si="10">E29-E44</f>
        <v>-314.12597776232587</v>
      </c>
      <c r="F87" s="86">
        <f t="shared" si="10"/>
        <v>-808.80571624249342</v>
      </c>
      <c r="G87" s="86">
        <f t="shared" si="10"/>
        <v>-402.08357469600787</v>
      </c>
      <c r="H87" s="86">
        <f t="shared" si="10"/>
        <v>-342.6764065444745</v>
      </c>
      <c r="I87" s="86">
        <f t="shared" si="10"/>
        <v>-165.49263176090381</v>
      </c>
      <c r="J87" s="86">
        <f>J29-J44</f>
        <v>-393.4729555508834</v>
      </c>
      <c r="K87" s="86">
        <f t="shared" si="10"/>
        <v>-74.17385758585533</v>
      </c>
      <c r="L87" s="86">
        <f t="shared" si="10"/>
        <v>-348.19283184154938</v>
      </c>
      <c r="M87" s="86">
        <f t="shared" si="10"/>
        <v>-84.059454060079588</v>
      </c>
      <c r="N87" s="86">
        <f t="shared" si="10"/>
        <v>-404.41410287617873</v>
      </c>
      <c r="O87" s="86">
        <f t="shared" si="10"/>
        <v>-131.87357030408612</v>
      </c>
      <c r="P87" s="86">
        <f t="shared" si="10"/>
        <v>-501.01181959872702</v>
      </c>
      <c r="Q87" s="86">
        <f t="shared" si="10"/>
        <v>-189.8399285659998</v>
      </c>
      <c r="R87" s="86">
        <f t="shared" si="10"/>
        <v>-587.28337065726055</v>
      </c>
      <c r="S87" s="86">
        <f t="shared" si="10"/>
        <v>-446.77527932692556</v>
      </c>
      <c r="T87" s="86">
        <f t="shared" si="10"/>
        <v>-645.41534628681529</v>
      </c>
      <c r="U87" s="86">
        <f t="shared" si="1"/>
        <v>-1494.2982962998581</v>
      </c>
      <c r="V87" s="107">
        <f t="shared" si="2"/>
        <v>-3222.4668333558889</v>
      </c>
    </row>
    <row r="88" spans="1:22" s="40" customFormat="1" hidden="1" outlineLevel="1" x14ac:dyDescent="0.25">
      <c r="A88" s="14" t="s">
        <v>123</v>
      </c>
      <c r="B88" s="15" t="s">
        <v>31</v>
      </c>
      <c r="C88" s="16" t="s">
        <v>17</v>
      </c>
      <c r="D88" s="17" t="s">
        <v>224</v>
      </c>
      <c r="E88" s="86" t="s">
        <v>224</v>
      </c>
      <c r="F88" s="86" t="s">
        <v>224</v>
      </c>
      <c r="G88" s="86" t="s">
        <v>224</v>
      </c>
      <c r="H88" s="86" t="s">
        <v>224</v>
      </c>
      <c r="I88" s="86" t="s">
        <v>224</v>
      </c>
      <c r="J88" s="86" t="s">
        <v>224</v>
      </c>
      <c r="K88" s="86" t="s">
        <v>224</v>
      </c>
      <c r="L88" s="86" t="s">
        <v>224</v>
      </c>
      <c r="M88" s="86" t="s">
        <v>224</v>
      </c>
      <c r="N88" s="86" t="s">
        <v>224</v>
      </c>
      <c r="O88" s="86" t="s">
        <v>224</v>
      </c>
      <c r="P88" s="86" t="s">
        <v>224</v>
      </c>
      <c r="Q88" s="86" t="s">
        <v>224</v>
      </c>
      <c r="R88" s="86" t="s">
        <v>224</v>
      </c>
      <c r="S88" s="86" t="s">
        <v>224</v>
      </c>
      <c r="T88" s="86" t="s">
        <v>224</v>
      </c>
      <c r="U88" s="86" t="e">
        <f t="shared" ref="U88:U151" si="11">G88+I88+K88+M88+O88+Q88+S88</f>
        <v>#VALUE!</v>
      </c>
      <c r="V88" s="107" t="e">
        <f t="shared" ref="V88:V151" si="12">H88+J88+L88+N88+P88+R88+T88</f>
        <v>#VALUE!</v>
      </c>
    </row>
    <row r="89" spans="1:22" s="40" customFormat="1" collapsed="1" x14ac:dyDescent="0.25">
      <c r="A89" s="14" t="s">
        <v>124</v>
      </c>
      <c r="B89" s="15" t="s">
        <v>33</v>
      </c>
      <c r="C89" s="16" t="s">
        <v>17</v>
      </c>
      <c r="D89" s="17">
        <f>D31-D46</f>
        <v>0</v>
      </c>
      <c r="E89" s="86">
        <f t="shared" ref="E89:T90" si="13">E31-E46</f>
        <v>-4.678299999999469E-4</v>
      </c>
      <c r="F89" s="86">
        <f t="shared" si="13"/>
        <v>0</v>
      </c>
      <c r="G89" s="86">
        <f t="shared" si="13"/>
        <v>1.2930054023200006</v>
      </c>
      <c r="H89" s="86">
        <f t="shared" si="13"/>
        <v>-0.8375846408474581</v>
      </c>
      <c r="I89" s="86">
        <f t="shared" si="13"/>
        <v>-2.1599988464515718E-10</v>
      </c>
      <c r="J89" s="86">
        <f t="shared" si="13"/>
        <v>1.1834560931120752</v>
      </c>
      <c r="K89" s="86">
        <f t="shared" si="13"/>
        <v>0</v>
      </c>
      <c r="L89" s="86">
        <f t="shared" si="13"/>
        <v>0.12210382467783848</v>
      </c>
      <c r="M89" s="86">
        <f t="shared" si="13"/>
        <v>0</v>
      </c>
      <c r="N89" s="86">
        <f t="shared" si="13"/>
        <v>5.1371541347568899</v>
      </c>
      <c r="O89" s="86">
        <f t="shared" si="13"/>
        <v>0</v>
      </c>
      <c r="P89" s="86">
        <f t="shared" si="13"/>
        <v>1.7738988067576551</v>
      </c>
      <c r="Q89" s="86">
        <f t="shared" si="13"/>
        <v>0</v>
      </c>
      <c r="R89" s="86">
        <f t="shared" si="13"/>
        <v>0.1416927185055496</v>
      </c>
      <c r="S89" s="86">
        <f t="shared" si="13"/>
        <v>0.1416927185055496</v>
      </c>
      <c r="T89" s="86">
        <f t="shared" si="13"/>
        <v>0.1416927185055496</v>
      </c>
      <c r="U89" s="86">
        <f t="shared" si="11"/>
        <v>1.4346981206095504</v>
      </c>
      <c r="V89" s="107">
        <f t="shared" si="12"/>
        <v>7.6624136554680993</v>
      </c>
    </row>
    <row r="90" spans="1:22" s="40" customFormat="1" x14ac:dyDescent="0.25">
      <c r="A90" s="14" t="s">
        <v>125</v>
      </c>
      <c r="B90" s="15" t="s">
        <v>35</v>
      </c>
      <c r="C90" s="16" t="s">
        <v>17</v>
      </c>
      <c r="D90" s="17">
        <f>D32-D47</f>
        <v>0</v>
      </c>
      <c r="E90" s="86">
        <f t="shared" si="13"/>
        <v>0</v>
      </c>
      <c r="F90" s="86">
        <f t="shared" si="13"/>
        <v>-91.595425083085956</v>
      </c>
      <c r="G90" s="86">
        <f t="shared" si="13"/>
        <v>-65.142699774688253</v>
      </c>
      <c r="H90" s="86">
        <f t="shared" si="13"/>
        <v>13.731494402872841</v>
      </c>
      <c r="I90" s="86">
        <f t="shared" si="13"/>
        <v>0</v>
      </c>
      <c r="J90" s="86">
        <f t="shared" si="13"/>
        <v>82.624202167271051</v>
      </c>
      <c r="K90" s="86">
        <f t="shared" si="13"/>
        <v>0</v>
      </c>
      <c r="L90" s="86">
        <f t="shared" si="13"/>
        <v>66.162883130094087</v>
      </c>
      <c r="M90" s="86">
        <f t="shared" si="13"/>
        <v>0</v>
      </c>
      <c r="N90" s="86">
        <f t="shared" si="13"/>
        <v>70.842534659365811</v>
      </c>
      <c r="O90" s="86">
        <f t="shared" si="13"/>
        <v>0</v>
      </c>
      <c r="P90" s="86">
        <f t="shared" si="13"/>
        <v>73.858512927655738</v>
      </c>
      <c r="Q90" s="86">
        <f t="shared" si="13"/>
        <v>0</v>
      </c>
      <c r="R90" s="86">
        <f t="shared" si="13"/>
        <v>77.034950602035224</v>
      </c>
      <c r="S90" s="86">
        <f t="shared" si="13"/>
        <v>0</v>
      </c>
      <c r="T90" s="86">
        <f t="shared" si="13"/>
        <v>80.528484725181443</v>
      </c>
      <c r="U90" s="86">
        <f t="shared" si="11"/>
        <v>-65.142699774688253</v>
      </c>
      <c r="V90" s="107">
        <f t="shared" si="12"/>
        <v>464.78306261447619</v>
      </c>
    </row>
    <row r="91" spans="1:22" s="40" customFormat="1" hidden="1" outlineLevel="1" x14ac:dyDescent="0.25">
      <c r="A91" s="14" t="s">
        <v>126</v>
      </c>
      <c r="B91" s="15" t="s">
        <v>37</v>
      </c>
      <c r="C91" s="16" t="s">
        <v>17</v>
      </c>
      <c r="D91" s="17" t="s">
        <v>224</v>
      </c>
      <c r="E91" s="86" t="s">
        <v>224</v>
      </c>
      <c r="F91" s="86" t="s">
        <v>224</v>
      </c>
      <c r="G91" s="86" t="s">
        <v>224</v>
      </c>
      <c r="H91" s="86" t="s">
        <v>224</v>
      </c>
      <c r="I91" s="86" t="s">
        <v>224</v>
      </c>
      <c r="J91" s="86" t="s">
        <v>224</v>
      </c>
      <c r="K91" s="86" t="s">
        <v>224</v>
      </c>
      <c r="L91" s="86" t="s">
        <v>224</v>
      </c>
      <c r="M91" s="86" t="s">
        <v>224</v>
      </c>
      <c r="N91" s="86" t="s">
        <v>224</v>
      </c>
      <c r="O91" s="86" t="s">
        <v>224</v>
      </c>
      <c r="P91" s="86" t="s">
        <v>224</v>
      </c>
      <c r="Q91" s="86" t="s">
        <v>224</v>
      </c>
      <c r="R91" s="86" t="s">
        <v>224</v>
      </c>
      <c r="S91" s="86" t="s">
        <v>224</v>
      </c>
      <c r="T91" s="86" t="s">
        <v>224</v>
      </c>
      <c r="U91" s="86" t="e">
        <f t="shared" si="11"/>
        <v>#VALUE!</v>
      </c>
      <c r="V91" s="107" t="e">
        <f t="shared" si="12"/>
        <v>#VALUE!</v>
      </c>
    </row>
    <row r="92" spans="1:22" s="40" customFormat="1" ht="31.5" hidden="1" outlineLevel="1" x14ac:dyDescent="0.25">
      <c r="A92" s="14" t="s">
        <v>127</v>
      </c>
      <c r="B92" s="38" t="s">
        <v>39</v>
      </c>
      <c r="C92" s="16" t="s">
        <v>17</v>
      </c>
      <c r="D92" s="17" t="s">
        <v>224</v>
      </c>
      <c r="E92" s="86" t="s">
        <v>224</v>
      </c>
      <c r="F92" s="86" t="s">
        <v>224</v>
      </c>
      <c r="G92" s="86" t="s">
        <v>224</v>
      </c>
      <c r="H92" s="86" t="s">
        <v>224</v>
      </c>
      <c r="I92" s="86" t="s">
        <v>224</v>
      </c>
      <c r="J92" s="86" t="s">
        <v>224</v>
      </c>
      <c r="K92" s="86" t="s">
        <v>224</v>
      </c>
      <c r="L92" s="86" t="s">
        <v>224</v>
      </c>
      <c r="M92" s="86" t="s">
        <v>224</v>
      </c>
      <c r="N92" s="86" t="s">
        <v>224</v>
      </c>
      <c r="O92" s="86" t="s">
        <v>224</v>
      </c>
      <c r="P92" s="86" t="s">
        <v>224</v>
      </c>
      <c r="Q92" s="86" t="s">
        <v>224</v>
      </c>
      <c r="R92" s="86" t="s">
        <v>224</v>
      </c>
      <c r="S92" s="86" t="s">
        <v>224</v>
      </c>
      <c r="T92" s="86" t="s">
        <v>224</v>
      </c>
      <c r="U92" s="86" t="e">
        <f t="shared" si="11"/>
        <v>#VALUE!</v>
      </c>
      <c r="V92" s="107" t="e">
        <f t="shared" si="12"/>
        <v>#VALUE!</v>
      </c>
    </row>
    <row r="93" spans="1:22" s="40" customFormat="1" hidden="1" outlineLevel="1" x14ac:dyDescent="0.25">
      <c r="A93" s="14" t="s">
        <v>128</v>
      </c>
      <c r="B93" s="22" t="s">
        <v>41</v>
      </c>
      <c r="C93" s="16" t="s">
        <v>17</v>
      </c>
      <c r="D93" s="17" t="s">
        <v>224</v>
      </c>
      <c r="E93" s="86" t="s">
        <v>224</v>
      </c>
      <c r="F93" s="86" t="s">
        <v>224</v>
      </c>
      <c r="G93" s="86" t="s">
        <v>224</v>
      </c>
      <c r="H93" s="86" t="s">
        <v>224</v>
      </c>
      <c r="I93" s="86" t="s">
        <v>224</v>
      </c>
      <c r="J93" s="86" t="s">
        <v>224</v>
      </c>
      <c r="K93" s="86" t="s">
        <v>224</v>
      </c>
      <c r="L93" s="86" t="s">
        <v>224</v>
      </c>
      <c r="M93" s="86" t="s">
        <v>224</v>
      </c>
      <c r="N93" s="86" t="s">
        <v>224</v>
      </c>
      <c r="O93" s="86" t="s">
        <v>224</v>
      </c>
      <c r="P93" s="86" t="s">
        <v>224</v>
      </c>
      <c r="Q93" s="86" t="s">
        <v>224</v>
      </c>
      <c r="R93" s="86" t="s">
        <v>224</v>
      </c>
      <c r="S93" s="86" t="s">
        <v>224</v>
      </c>
      <c r="T93" s="86" t="s">
        <v>224</v>
      </c>
      <c r="U93" s="86" t="e">
        <f t="shared" si="11"/>
        <v>#VALUE!</v>
      </c>
      <c r="V93" s="107" t="e">
        <f t="shared" si="12"/>
        <v>#VALUE!</v>
      </c>
    </row>
    <row r="94" spans="1:22" s="40" customFormat="1" hidden="1" outlineLevel="1" x14ac:dyDescent="0.25">
      <c r="A94" s="14" t="s">
        <v>129</v>
      </c>
      <c r="B94" s="23" t="s">
        <v>43</v>
      </c>
      <c r="C94" s="16" t="s">
        <v>17</v>
      </c>
      <c r="D94" s="17" t="s">
        <v>224</v>
      </c>
      <c r="E94" s="86" t="s">
        <v>224</v>
      </c>
      <c r="F94" s="86" t="s">
        <v>224</v>
      </c>
      <c r="G94" s="86" t="s">
        <v>224</v>
      </c>
      <c r="H94" s="86" t="s">
        <v>224</v>
      </c>
      <c r="I94" s="86" t="s">
        <v>224</v>
      </c>
      <c r="J94" s="86" t="s">
        <v>224</v>
      </c>
      <c r="K94" s="86" t="s">
        <v>224</v>
      </c>
      <c r="L94" s="86" t="s">
        <v>224</v>
      </c>
      <c r="M94" s="86" t="s">
        <v>224</v>
      </c>
      <c r="N94" s="86" t="s">
        <v>224</v>
      </c>
      <c r="O94" s="86" t="s">
        <v>224</v>
      </c>
      <c r="P94" s="86" t="s">
        <v>224</v>
      </c>
      <c r="Q94" s="86" t="s">
        <v>224</v>
      </c>
      <c r="R94" s="86" t="s">
        <v>224</v>
      </c>
      <c r="S94" s="86" t="s">
        <v>224</v>
      </c>
      <c r="T94" s="86" t="s">
        <v>224</v>
      </c>
      <c r="U94" s="86" t="e">
        <f t="shared" si="11"/>
        <v>#VALUE!</v>
      </c>
      <c r="V94" s="107" t="e">
        <f t="shared" si="12"/>
        <v>#VALUE!</v>
      </c>
    </row>
    <row r="95" spans="1:22" s="40" customFormat="1" collapsed="1" x14ac:dyDescent="0.25">
      <c r="A95" s="14" t="s">
        <v>130</v>
      </c>
      <c r="B95" s="15" t="s">
        <v>45</v>
      </c>
      <c r="C95" s="16" t="s">
        <v>17</v>
      </c>
      <c r="D95" s="17">
        <f>D37-D52</f>
        <v>0</v>
      </c>
      <c r="E95" s="86">
        <f t="shared" ref="E95:T95" si="14">E37-E52</f>
        <v>1.7724000300000071</v>
      </c>
      <c r="F95" s="86">
        <f t="shared" si="14"/>
        <v>2.0717426300000028</v>
      </c>
      <c r="G95" s="86">
        <f t="shared" si="14"/>
        <v>1.6585950576147184</v>
      </c>
      <c r="H95" s="86">
        <f t="shared" si="14"/>
        <v>4.2401930762711899</v>
      </c>
      <c r="I95" s="86">
        <f t="shared" si="14"/>
        <v>3.7797320828758529E-11</v>
      </c>
      <c r="J95" s="86">
        <f t="shared" si="14"/>
        <v>0.92795520380977692</v>
      </c>
      <c r="K95" s="86">
        <f t="shared" si="14"/>
        <v>3.7797320828758529E-11</v>
      </c>
      <c r="L95" s="86">
        <f t="shared" si="14"/>
        <v>0.50024539289461956</v>
      </c>
      <c r="M95" s="86">
        <f t="shared" si="14"/>
        <v>3.7797320828758529E-11</v>
      </c>
      <c r="N95" s="86">
        <f t="shared" si="14"/>
        <v>0.50024539289461956</v>
      </c>
      <c r="O95" s="86">
        <f t="shared" si="14"/>
        <v>3.7797320828758529E-11</v>
      </c>
      <c r="P95" s="86">
        <f t="shared" si="14"/>
        <v>0.50024539289461956</v>
      </c>
      <c r="Q95" s="86">
        <f t="shared" si="14"/>
        <v>3.7797320828758529E-11</v>
      </c>
      <c r="R95" s="86">
        <f t="shared" si="14"/>
        <v>0.50024539289461956</v>
      </c>
      <c r="S95" s="86">
        <f t="shared" si="14"/>
        <v>0.50024539289461956</v>
      </c>
      <c r="T95" s="86">
        <f t="shared" si="14"/>
        <v>0.50024539289461956</v>
      </c>
      <c r="U95" s="86">
        <f t="shared" si="11"/>
        <v>2.1588404506983245</v>
      </c>
      <c r="V95" s="107">
        <f t="shared" si="12"/>
        <v>7.6693752445540646</v>
      </c>
    </row>
    <row r="96" spans="1:22" s="40" customFormat="1" ht="31.5" x14ac:dyDescent="0.25">
      <c r="A96" s="14" t="s">
        <v>131</v>
      </c>
      <c r="B96" s="37" t="s">
        <v>132</v>
      </c>
      <c r="C96" s="16" t="s">
        <v>17</v>
      </c>
      <c r="D96" s="17">
        <f>D97-D103</f>
        <v>-12.634</v>
      </c>
      <c r="E96" s="86">
        <f t="shared" ref="E96:T96" si="15">E97-E103</f>
        <v>-33.332020599999993</v>
      </c>
      <c r="F96" s="86">
        <f t="shared" si="15"/>
        <v>-142.50810622000003</v>
      </c>
      <c r="G96" s="86">
        <f t="shared" si="15"/>
        <v>-624.25389176127101</v>
      </c>
      <c r="H96" s="86">
        <f t="shared" si="15"/>
        <v>-569.06834604800019</v>
      </c>
      <c r="I96" s="86">
        <f t="shared" si="15"/>
        <v>154.12061728045063</v>
      </c>
      <c r="J96" s="86">
        <f t="shared" si="15"/>
        <v>-555.87016369108437</v>
      </c>
      <c r="K96" s="86">
        <f t="shared" si="15"/>
        <v>-121.03736815436031</v>
      </c>
      <c r="L96" s="86">
        <f t="shared" si="15"/>
        <v>-1126.6044357975341</v>
      </c>
      <c r="M96" s="86">
        <f t="shared" si="15"/>
        <v>-428.10404025854524</v>
      </c>
      <c r="N96" s="86">
        <f t="shared" si="15"/>
        <v>-1269.8490754405912</v>
      </c>
      <c r="O96" s="86">
        <f t="shared" si="15"/>
        <v>-449.98089788092074</v>
      </c>
      <c r="P96" s="86">
        <f t="shared" si="15"/>
        <v>-1413.4138153864444</v>
      </c>
      <c r="Q96" s="86">
        <f t="shared" si="15"/>
        <v>-474.3095790806222</v>
      </c>
      <c r="R96" s="86">
        <f t="shared" si="15"/>
        <v>-1559.8295001716813</v>
      </c>
      <c r="S96" s="86">
        <f t="shared" si="15"/>
        <v>-226.95545805402554</v>
      </c>
      <c r="T96" s="86">
        <f t="shared" si="15"/>
        <v>-1696.0493644592048</v>
      </c>
      <c r="U96" s="86">
        <f t="shared" si="11"/>
        <v>-2170.5206179092943</v>
      </c>
      <c r="V96" s="107">
        <f t="shared" si="12"/>
        <v>-8190.6847009945395</v>
      </c>
    </row>
    <row r="97" spans="1:22" s="40" customFormat="1" x14ac:dyDescent="0.25">
      <c r="A97" s="14" t="s">
        <v>133</v>
      </c>
      <c r="B97" s="38" t="s">
        <v>134</v>
      </c>
      <c r="C97" s="16" t="s">
        <v>17</v>
      </c>
      <c r="D97" s="17">
        <v>40.067600000000006</v>
      </c>
      <c r="E97" s="86">
        <v>65.056960400000008</v>
      </c>
      <c r="F97" s="86">
        <v>41.414931429999996</v>
      </c>
      <c r="G97" s="86">
        <v>10</v>
      </c>
      <c r="H97" s="86">
        <v>363.96174537999997</v>
      </c>
      <c r="I97" s="86">
        <v>543.69299999999998</v>
      </c>
      <c r="J97" s="86">
        <v>0</v>
      </c>
      <c r="K97" s="86">
        <v>285.32378906289301</v>
      </c>
      <c r="L97" s="86">
        <v>0</v>
      </c>
      <c r="M97" s="86">
        <v>0</v>
      </c>
      <c r="N97" s="86">
        <v>0</v>
      </c>
      <c r="O97" s="86">
        <v>0</v>
      </c>
      <c r="P97" s="86">
        <v>0</v>
      </c>
      <c r="Q97" s="86">
        <v>0</v>
      </c>
      <c r="R97" s="86">
        <v>0</v>
      </c>
      <c r="S97" s="86">
        <v>0</v>
      </c>
      <c r="T97" s="86">
        <v>0</v>
      </c>
      <c r="U97" s="86">
        <f t="shared" si="11"/>
        <v>839.01678906289294</v>
      </c>
      <c r="V97" s="107">
        <f t="shared" si="12"/>
        <v>363.96174537999997</v>
      </c>
    </row>
    <row r="98" spans="1:22" s="40" customFormat="1" x14ac:dyDescent="0.25">
      <c r="A98" s="14" t="s">
        <v>135</v>
      </c>
      <c r="B98" s="22" t="s">
        <v>136</v>
      </c>
      <c r="C98" s="16" t="s">
        <v>17</v>
      </c>
      <c r="D98" s="17">
        <v>0</v>
      </c>
      <c r="E98" s="86">
        <v>0</v>
      </c>
      <c r="F98" s="86">
        <v>0</v>
      </c>
      <c r="G98" s="86">
        <v>0</v>
      </c>
      <c r="H98" s="86">
        <v>0</v>
      </c>
      <c r="I98" s="86">
        <v>0</v>
      </c>
      <c r="J98" s="86">
        <v>0</v>
      </c>
      <c r="K98" s="86">
        <v>0</v>
      </c>
      <c r="L98" s="86">
        <v>0</v>
      </c>
      <c r="M98" s="86">
        <v>0</v>
      </c>
      <c r="N98" s="86">
        <v>0</v>
      </c>
      <c r="O98" s="86">
        <v>0</v>
      </c>
      <c r="P98" s="86">
        <v>0</v>
      </c>
      <c r="Q98" s="86">
        <v>0</v>
      </c>
      <c r="R98" s="86">
        <v>0</v>
      </c>
      <c r="S98" s="86">
        <v>0</v>
      </c>
      <c r="T98" s="86">
        <v>0</v>
      </c>
      <c r="U98" s="86">
        <f t="shared" si="11"/>
        <v>0</v>
      </c>
      <c r="V98" s="107">
        <f t="shared" si="12"/>
        <v>0</v>
      </c>
    </row>
    <row r="99" spans="1:22" s="40" customFormat="1" x14ac:dyDescent="0.25">
      <c r="A99" s="14" t="s">
        <v>137</v>
      </c>
      <c r="B99" s="22" t="s">
        <v>138</v>
      </c>
      <c r="C99" s="16" t="s">
        <v>17</v>
      </c>
      <c r="D99" s="17">
        <v>0</v>
      </c>
      <c r="E99" s="86">
        <v>0</v>
      </c>
      <c r="F99" s="86">
        <v>0.74047878</v>
      </c>
      <c r="G99" s="86">
        <v>0</v>
      </c>
      <c r="H99" s="86">
        <v>5.4118005800000004</v>
      </c>
      <c r="I99" s="86">
        <v>0</v>
      </c>
      <c r="J99" s="86">
        <v>0</v>
      </c>
      <c r="K99" s="86">
        <v>0</v>
      </c>
      <c r="L99" s="86">
        <v>0</v>
      </c>
      <c r="M99" s="86">
        <v>0</v>
      </c>
      <c r="N99" s="86">
        <v>0</v>
      </c>
      <c r="O99" s="86">
        <v>0</v>
      </c>
      <c r="P99" s="86">
        <v>0</v>
      </c>
      <c r="Q99" s="86">
        <v>0</v>
      </c>
      <c r="R99" s="86">
        <v>0</v>
      </c>
      <c r="S99" s="86">
        <v>0</v>
      </c>
      <c r="T99" s="86">
        <v>0</v>
      </c>
      <c r="U99" s="86">
        <f t="shared" si="11"/>
        <v>0</v>
      </c>
      <c r="V99" s="107">
        <f t="shared" si="12"/>
        <v>5.4118005800000004</v>
      </c>
    </row>
    <row r="100" spans="1:22" s="40" customFormat="1" x14ac:dyDescent="0.25">
      <c r="A100" s="14" t="s">
        <v>139</v>
      </c>
      <c r="B100" s="22" t="s">
        <v>140</v>
      </c>
      <c r="C100" s="16" t="s">
        <v>17</v>
      </c>
      <c r="D100" s="17">
        <v>0</v>
      </c>
      <c r="E100" s="86">
        <v>0</v>
      </c>
      <c r="F100" s="86">
        <v>17.0620923</v>
      </c>
      <c r="G100" s="86">
        <v>0</v>
      </c>
      <c r="H100" s="86">
        <v>340.09112789999995</v>
      </c>
      <c r="I100" s="86">
        <v>543.69299999999998</v>
      </c>
      <c r="J100" s="86">
        <v>0</v>
      </c>
      <c r="K100" s="86">
        <v>285.32378906289301</v>
      </c>
      <c r="L100" s="86">
        <v>0</v>
      </c>
      <c r="M100" s="86">
        <v>0</v>
      </c>
      <c r="N100" s="86">
        <v>0</v>
      </c>
      <c r="O100" s="86">
        <v>0</v>
      </c>
      <c r="P100" s="86">
        <v>0</v>
      </c>
      <c r="Q100" s="86">
        <v>0</v>
      </c>
      <c r="R100" s="86">
        <v>0</v>
      </c>
      <c r="S100" s="86">
        <v>0</v>
      </c>
      <c r="T100" s="86">
        <v>0</v>
      </c>
      <c r="U100" s="86">
        <f t="shared" si="11"/>
        <v>829.01678906289294</v>
      </c>
      <c r="V100" s="107">
        <f t="shared" si="12"/>
        <v>340.09112789999995</v>
      </c>
    </row>
    <row r="101" spans="1:22" s="40" customFormat="1" x14ac:dyDescent="0.25">
      <c r="A101" s="14" t="s">
        <v>141</v>
      </c>
      <c r="B101" s="24" t="s">
        <v>142</v>
      </c>
      <c r="C101" s="16" t="s">
        <v>17</v>
      </c>
      <c r="D101" s="17">
        <v>0</v>
      </c>
      <c r="E101" s="86">
        <v>0</v>
      </c>
      <c r="F101" s="86">
        <v>17.0620923</v>
      </c>
      <c r="G101" s="86">
        <v>0</v>
      </c>
      <c r="H101" s="86">
        <v>340.09112789999995</v>
      </c>
      <c r="I101" s="86">
        <v>543.69299999999998</v>
      </c>
      <c r="J101" s="86">
        <v>0</v>
      </c>
      <c r="K101" s="86">
        <v>285.32378906289301</v>
      </c>
      <c r="L101" s="86">
        <v>0</v>
      </c>
      <c r="M101" s="86">
        <v>0</v>
      </c>
      <c r="N101" s="86">
        <v>0</v>
      </c>
      <c r="O101" s="86">
        <v>0</v>
      </c>
      <c r="P101" s="86">
        <v>0</v>
      </c>
      <c r="Q101" s="86">
        <v>0</v>
      </c>
      <c r="R101" s="86">
        <v>0</v>
      </c>
      <c r="S101" s="86">
        <v>0</v>
      </c>
      <c r="T101" s="86">
        <v>0</v>
      </c>
      <c r="U101" s="86">
        <f t="shared" si="11"/>
        <v>829.01678906289294</v>
      </c>
      <c r="V101" s="107">
        <f t="shared" si="12"/>
        <v>340.09112789999995</v>
      </c>
    </row>
    <row r="102" spans="1:22" s="40" customFormat="1" x14ac:dyDescent="0.25">
      <c r="A102" s="14" t="s">
        <v>143</v>
      </c>
      <c r="B102" s="23" t="s">
        <v>144</v>
      </c>
      <c r="C102" s="16" t="s">
        <v>17</v>
      </c>
      <c r="D102" s="17">
        <f>D97-D98-D99-D100</f>
        <v>40.067600000000006</v>
      </c>
      <c r="E102" s="86">
        <f t="shared" ref="E102:T102" si="16">E97-E98-E99-E100</f>
        <v>65.056960400000008</v>
      </c>
      <c r="F102" s="86">
        <f t="shared" si="16"/>
        <v>23.612360349999999</v>
      </c>
      <c r="G102" s="86">
        <f t="shared" si="16"/>
        <v>10</v>
      </c>
      <c r="H102" s="86">
        <f t="shared" si="16"/>
        <v>18.458816900000045</v>
      </c>
      <c r="I102" s="86">
        <f t="shared" si="16"/>
        <v>0</v>
      </c>
      <c r="J102" s="86">
        <f t="shared" si="16"/>
        <v>0</v>
      </c>
      <c r="K102" s="86">
        <f t="shared" si="16"/>
        <v>0</v>
      </c>
      <c r="L102" s="86">
        <f t="shared" si="16"/>
        <v>0</v>
      </c>
      <c r="M102" s="86">
        <f t="shared" si="16"/>
        <v>0</v>
      </c>
      <c r="N102" s="86">
        <f t="shared" si="16"/>
        <v>0</v>
      </c>
      <c r="O102" s="86">
        <f t="shared" si="16"/>
        <v>0</v>
      </c>
      <c r="P102" s="86">
        <f t="shared" si="16"/>
        <v>0</v>
      </c>
      <c r="Q102" s="86">
        <f t="shared" si="16"/>
        <v>0</v>
      </c>
      <c r="R102" s="86">
        <f t="shared" si="16"/>
        <v>0</v>
      </c>
      <c r="S102" s="86">
        <f t="shared" si="16"/>
        <v>0</v>
      </c>
      <c r="T102" s="86">
        <f t="shared" si="16"/>
        <v>0</v>
      </c>
      <c r="U102" s="86">
        <f t="shared" si="11"/>
        <v>10</v>
      </c>
      <c r="V102" s="107">
        <f t="shared" si="12"/>
        <v>18.458816900000045</v>
      </c>
    </row>
    <row r="103" spans="1:22" s="40" customFormat="1" x14ac:dyDescent="0.25">
      <c r="A103" s="14" t="s">
        <v>145</v>
      </c>
      <c r="B103" s="21" t="s">
        <v>100</v>
      </c>
      <c r="C103" s="16" t="s">
        <v>17</v>
      </c>
      <c r="D103" s="17">
        <v>52.701600000000006</v>
      </c>
      <c r="E103" s="86">
        <v>98.388981000000001</v>
      </c>
      <c r="F103" s="86">
        <v>183.92303765000003</v>
      </c>
      <c r="G103" s="86">
        <v>634.25389176127101</v>
      </c>
      <c r="H103" s="86">
        <v>933.03009142800022</v>
      </c>
      <c r="I103" s="86">
        <v>389.57238271954935</v>
      </c>
      <c r="J103" s="86">
        <v>555.87016369108437</v>
      </c>
      <c r="K103" s="86">
        <v>406.36115721725332</v>
      </c>
      <c r="L103" s="86">
        <v>1126.6044357975341</v>
      </c>
      <c r="M103" s="86">
        <v>428.10404025854524</v>
      </c>
      <c r="N103" s="86">
        <v>1269.8490754405912</v>
      </c>
      <c r="O103" s="86">
        <v>449.98089788092074</v>
      </c>
      <c r="P103" s="86">
        <v>1413.4138153864444</v>
      </c>
      <c r="Q103" s="86">
        <v>474.3095790806222</v>
      </c>
      <c r="R103" s="86">
        <v>1559.8295001716813</v>
      </c>
      <c r="S103" s="86">
        <v>226.95545805402554</v>
      </c>
      <c r="T103" s="86">
        <v>1696.0493644592048</v>
      </c>
      <c r="U103" s="86">
        <f t="shared" si="11"/>
        <v>3009.5374069721875</v>
      </c>
      <c r="V103" s="107">
        <f t="shared" si="12"/>
        <v>8554.6464463745397</v>
      </c>
    </row>
    <row r="104" spans="1:22" s="40" customFormat="1" x14ac:dyDescent="0.25">
      <c r="A104" s="14" t="s">
        <v>146</v>
      </c>
      <c r="B104" s="23" t="s">
        <v>147</v>
      </c>
      <c r="C104" s="16" t="s">
        <v>17</v>
      </c>
      <c r="D104" s="17">
        <v>0.47949999999999998</v>
      </c>
      <c r="E104" s="86">
        <v>1.6887579999999998</v>
      </c>
      <c r="F104" s="86">
        <v>1.69977</v>
      </c>
      <c r="G104" s="86">
        <v>1.819552970730419</v>
      </c>
      <c r="H104" s="86">
        <v>1.9591307600000001</v>
      </c>
      <c r="I104" s="86">
        <v>1.4472774402194064</v>
      </c>
      <c r="J104" s="86">
        <v>1.7450670000000315</v>
      </c>
      <c r="K104" s="86">
        <v>1.4472774402195909</v>
      </c>
      <c r="L104" s="86">
        <v>1.7400670000000751</v>
      </c>
      <c r="M104" s="86">
        <v>1.4472774402196582</v>
      </c>
      <c r="N104" s="86">
        <v>1.7400670000000751</v>
      </c>
      <c r="O104" s="86">
        <v>1.4472774402195054</v>
      </c>
      <c r="P104" s="86">
        <v>1.7400670000000751</v>
      </c>
      <c r="Q104" s="86">
        <v>1.4472774402195054</v>
      </c>
      <c r="R104" s="86">
        <v>1.7400670000000751</v>
      </c>
      <c r="S104" s="86">
        <v>1.4472774402195054</v>
      </c>
      <c r="T104" s="86">
        <v>1.7400670000000751</v>
      </c>
      <c r="U104" s="86">
        <f t="shared" si="11"/>
        <v>10.503217612047589</v>
      </c>
      <c r="V104" s="107">
        <f t="shared" si="12"/>
        <v>12.404532760000405</v>
      </c>
    </row>
    <row r="105" spans="1:22" s="40" customFormat="1" x14ac:dyDescent="0.25">
      <c r="A105" s="14" t="s">
        <v>148</v>
      </c>
      <c r="B105" s="23" t="s">
        <v>149</v>
      </c>
      <c r="C105" s="16" t="s">
        <v>17</v>
      </c>
      <c r="D105" s="17">
        <v>4.1580000000000004</v>
      </c>
      <c r="E105" s="86">
        <v>6.2154069999999999</v>
      </c>
      <c r="F105" s="86">
        <v>26.902252000000001</v>
      </c>
      <c r="G105" s="86">
        <v>61.624779817013767</v>
      </c>
      <c r="H105" s="86">
        <v>31.920102070000002</v>
      </c>
      <c r="I105" s="86">
        <v>36.254071754000002</v>
      </c>
      <c r="J105" s="86">
        <v>37.562725199654793</v>
      </c>
      <c r="K105" s="86">
        <v>36.254071754000002</v>
      </c>
      <c r="L105" s="86">
        <v>0</v>
      </c>
      <c r="M105" s="86">
        <v>36.254071754000002</v>
      </c>
      <c r="N105" s="86">
        <v>0</v>
      </c>
      <c r="O105" s="86">
        <v>36.254071754000002</v>
      </c>
      <c r="P105" s="86">
        <v>0</v>
      </c>
      <c r="Q105" s="86">
        <v>36.254071754000002</v>
      </c>
      <c r="R105" s="86">
        <v>0</v>
      </c>
      <c r="S105" s="86">
        <v>55.168443809340012</v>
      </c>
      <c r="T105" s="86">
        <v>0</v>
      </c>
      <c r="U105" s="86">
        <f t="shared" si="11"/>
        <v>298.06358239635375</v>
      </c>
      <c r="V105" s="107">
        <f t="shared" si="12"/>
        <v>69.482827269654791</v>
      </c>
    </row>
    <row r="106" spans="1:22" s="40" customFormat="1" x14ac:dyDescent="0.25">
      <c r="A106" s="14" t="s">
        <v>150</v>
      </c>
      <c r="B106" s="23" t="s">
        <v>151</v>
      </c>
      <c r="C106" s="16" t="s">
        <v>17</v>
      </c>
      <c r="D106" s="17">
        <v>0</v>
      </c>
      <c r="E106" s="86">
        <v>24.563849999999999</v>
      </c>
      <c r="F106" s="86">
        <v>96.090999999999994</v>
      </c>
      <c r="G106" s="86">
        <v>557.28805897352686</v>
      </c>
      <c r="H106" s="86">
        <v>767.67121999000005</v>
      </c>
      <c r="I106" s="86">
        <v>334.36606352532999</v>
      </c>
      <c r="J106" s="86">
        <v>170.01497796965376</v>
      </c>
      <c r="K106" s="86">
        <v>356.14719802303375</v>
      </c>
      <c r="L106" s="86">
        <v>1116.3583222215339</v>
      </c>
      <c r="M106" s="86">
        <v>377.16495106432558</v>
      </c>
      <c r="N106" s="86">
        <v>1259.4332627652952</v>
      </c>
      <c r="O106" s="86">
        <v>399.64882468670123</v>
      </c>
      <c r="P106" s="86">
        <v>1402.9861549054001</v>
      </c>
      <c r="Q106" s="86">
        <v>423.97750588640264</v>
      </c>
      <c r="R106" s="86">
        <v>1549.3828414370832</v>
      </c>
      <c r="S106" s="86">
        <v>165.85835551008756</v>
      </c>
      <c r="T106" s="86">
        <v>1685.5006418687697</v>
      </c>
      <c r="U106" s="86">
        <f t="shared" si="11"/>
        <v>2614.4509576694077</v>
      </c>
      <c r="V106" s="107">
        <f t="shared" si="12"/>
        <v>7951.3474211577359</v>
      </c>
    </row>
    <row r="107" spans="1:22" s="40" customFormat="1" x14ac:dyDescent="0.25">
      <c r="A107" s="14" t="s">
        <v>152</v>
      </c>
      <c r="B107" s="24" t="s">
        <v>153</v>
      </c>
      <c r="C107" s="16" t="s">
        <v>17</v>
      </c>
      <c r="D107" s="17">
        <v>0</v>
      </c>
      <c r="E107" s="86">
        <v>24.563849999999999</v>
      </c>
      <c r="F107" s="86">
        <v>96.090999999999994</v>
      </c>
      <c r="G107" s="86">
        <v>557.28805897352686</v>
      </c>
      <c r="H107" s="86">
        <v>767.67121999000005</v>
      </c>
      <c r="I107" s="86">
        <v>334.36606352532999</v>
      </c>
      <c r="J107" s="86">
        <v>170.01497796965376</v>
      </c>
      <c r="K107" s="86">
        <v>356.14719802303375</v>
      </c>
      <c r="L107" s="86">
        <v>1116.3583222215339</v>
      </c>
      <c r="M107" s="86">
        <v>377.16495106432558</v>
      </c>
      <c r="N107" s="86">
        <v>1259.4332627652952</v>
      </c>
      <c r="O107" s="86">
        <v>399.64882468670123</v>
      </c>
      <c r="P107" s="86">
        <v>1402.9861549054001</v>
      </c>
      <c r="Q107" s="86">
        <v>423.97750588640264</v>
      </c>
      <c r="R107" s="86">
        <v>1549.3828414370832</v>
      </c>
      <c r="S107" s="86">
        <v>165.85835551008756</v>
      </c>
      <c r="T107" s="86">
        <v>1685.5006418687697</v>
      </c>
      <c r="U107" s="86">
        <f t="shared" si="11"/>
        <v>2614.4509576694077</v>
      </c>
      <c r="V107" s="107">
        <f t="shared" si="12"/>
        <v>7951.3474211577359</v>
      </c>
    </row>
    <row r="108" spans="1:22" s="40" customFormat="1" x14ac:dyDescent="0.25">
      <c r="A108" s="14" t="s">
        <v>154</v>
      </c>
      <c r="B108" s="23" t="s">
        <v>155</v>
      </c>
      <c r="C108" s="16" t="s">
        <v>17</v>
      </c>
      <c r="D108" s="17">
        <f>D103-D104-D105-D106</f>
        <v>48.064100000000003</v>
      </c>
      <c r="E108" s="86">
        <f t="shared" ref="E108:T108" si="17">E103-E104-E105-E106</f>
        <v>65.920966000000007</v>
      </c>
      <c r="F108" s="86">
        <f t="shared" si="17"/>
        <v>59.230015650000027</v>
      </c>
      <c r="G108" s="86">
        <f t="shared" si="17"/>
        <v>13.521499999999946</v>
      </c>
      <c r="H108" s="86">
        <f t="shared" si="17"/>
        <v>131.47963860800019</v>
      </c>
      <c r="I108" s="86">
        <f t="shared" si="17"/>
        <v>17.504969999999958</v>
      </c>
      <c r="J108" s="86">
        <f t="shared" si="17"/>
        <v>346.5473935217758</v>
      </c>
      <c r="K108" s="86">
        <f t="shared" si="17"/>
        <v>12.512609999999995</v>
      </c>
      <c r="L108" s="86">
        <f t="shared" si="17"/>
        <v>8.506046576000017</v>
      </c>
      <c r="M108" s="86">
        <f t="shared" si="17"/>
        <v>13.237740000000031</v>
      </c>
      <c r="N108" s="86">
        <f t="shared" si="17"/>
        <v>8.6757456752957296</v>
      </c>
      <c r="O108" s="86">
        <f t="shared" si="17"/>
        <v>12.630723999999987</v>
      </c>
      <c r="P108" s="86">
        <f t="shared" si="17"/>
        <v>8.6875934810441322</v>
      </c>
      <c r="Q108" s="86">
        <f t="shared" si="17"/>
        <v>12.630724000000043</v>
      </c>
      <c r="R108" s="86">
        <f t="shared" si="17"/>
        <v>8.7065917345978505</v>
      </c>
      <c r="S108" s="86">
        <f t="shared" si="17"/>
        <v>4.4813812943784797</v>
      </c>
      <c r="T108" s="86">
        <f t="shared" si="17"/>
        <v>8.8086555904349098</v>
      </c>
      <c r="U108" s="86">
        <f t="shared" si="11"/>
        <v>86.519649294378439</v>
      </c>
      <c r="V108" s="107">
        <f t="shared" si="12"/>
        <v>521.41166518714863</v>
      </c>
    </row>
    <row r="109" spans="1:22" s="40" customFormat="1" ht="31.5" x14ac:dyDescent="0.25">
      <c r="A109" s="14" t="s">
        <v>156</v>
      </c>
      <c r="B109" s="37" t="s">
        <v>157</v>
      </c>
      <c r="C109" s="16" t="s">
        <v>17</v>
      </c>
      <c r="D109" s="17">
        <f>D81+D96</f>
        <v>-276.36721759912007</v>
      </c>
      <c r="E109" s="86">
        <f t="shared" ref="E109:T109" si="18">E81+E96</f>
        <v>-345.68606616232557</v>
      </c>
      <c r="F109" s="86">
        <f t="shared" si="18"/>
        <v>-1040.8375049155791</v>
      </c>
      <c r="G109" s="86">
        <f t="shared" si="18"/>
        <v>-1088.5285657720333</v>
      </c>
      <c r="H109" s="86">
        <f t="shared" si="18"/>
        <v>-894.61064975417753</v>
      </c>
      <c r="I109" s="86">
        <f t="shared" si="18"/>
        <v>-11.372014480631435</v>
      </c>
      <c r="J109" s="86">
        <f t="shared" si="18"/>
        <v>-864.60750577777412</v>
      </c>
      <c r="K109" s="86">
        <f t="shared" si="18"/>
        <v>-195.21122574017789</v>
      </c>
      <c r="L109" s="86">
        <f t="shared" si="18"/>
        <v>-1408.0120352914171</v>
      </c>
      <c r="M109" s="86">
        <f t="shared" si="18"/>
        <v>-512.16349431858703</v>
      </c>
      <c r="N109" s="86">
        <f t="shared" si="18"/>
        <v>-1597.7832441297523</v>
      </c>
      <c r="O109" s="86">
        <f t="shared" si="18"/>
        <v>-581.85446818496916</v>
      </c>
      <c r="P109" s="86">
        <f t="shared" si="18"/>
        <v>-1838.2929778578639</v>
      </c>
      <c r="Q109" s="86">
        <f t="shared" si="18"/>
        <v>-664.14950764658465</v>
      </c>
      <c r="R109" s="86">
        <f t="shared" si="18"/>
        <v>-2069.4359821155067</v>
      </c>
      <c r="S109" s="86">
        <f t="shared" si="18"/>
        <v>-673.08879926955092</v>
      </c>
      <c r="T109" s="86">
        <f t="shared" si="18"/>
        <v>-2260.2942879094367</v>
      </c>
      <c r="U109" s="86">
        <f t="shared" si="11"/>
        <v>-3726.3680754125344</v>
      </c>
      <c r="V109" s="107">
        <f t="shared" si="12"/>
        <v>-10933.036682835929</v>
      </c>
    </row>
    <row r="110" spans="1:22" s="40" customFormat="1" ht="31.5" hidden="1" outlineLevel="1" x14ac:dyDescent="0.25">
      <c r="A110" s="14" t="s">
        <v>158</v>
      </c>
      <c r="B110" s="38" t="s">
        <v>159</v>
      </c>
      <c r="C110" s="16" t="s">
        <v>17</v>
      </c>
      <c r="D110" s="17" t="s">
        <v>224</v>
      </c>
      <c r="E110" s="86" t="s">
        <v>224</v>
      </c>
      <c r="F110" s="86" t="s">
        <v>224</v>
      </c>
      <c r="G110" s="86" t="s">
        <v>224</v>
      </c>
      <c r="H110" s="86" t="s">
        <v>224</v>
      </c>
      <c r="I110" s="86" t="s">
        <v>224</v>
      </c>
      <c r="J110" s="86" t="s">
        <v>224</v>
      </c>
      <c r="K110" s="86" t="s">
        <v>224</v>
      </c>
      <c r="L110" s="86" t="s">
        <v>224</v>
      </c>
      <c r="M110" s="86" t="s">
        <v>224</v>
      </c>
      <c r="N110" s="86" t="s">
        <v>224</v>
      </c>
      <c r="O110" s="86" t="s">
        <v>224</v>
      </c>
      <c r="P110" s="86" t="s">
        <v>224</v>
      </c>
      <c r="Q110" s="86" t="s">
        <v>224</v>
      </c>
      <c r="R110" s="86" t="s">
        <v>224</v>
      </c>
      <c r="S110" s="86" t="s">
        <v>224</v>
      </c>
      <c r="T110" s="86" t="s">
        <v>224</v>
      </c>
      <c r="U110" s="86" t="e">
        <f t="shared" si="11"/>
        <v>#VALUE!</v>
      </c>
      <c r="V110" s="107" t="e">
        <f t="shared" si="12"/>
        <v>#VALUE!</v>
      </c>
    </row>
    <row r="111" spans="1:22" s="40" customFormat="1" ht="31.5" hidden="1" outlineLevel="1" x14ac:dyDescent="0.25">
      <c r="A111" s="14" t="s">
        <v>160</v>
      </c>
      <c r="B111" s="22" t="s">
        <v>21</v>
      </c>
      <c r="C111" s="16" t="s">
        <v>17</v>
      </c>
      <c r="D111" s="17" t="s">
        <v>224</v>
      </c>
      <c r="E111" s="86" t="s">
        <v>224</v>
      </c>
      <c r="F111" s="86" t="s">
        <v>224</v>
      </c>
      <c r="G111" s="86" t="s">
        <v>224</v>
      </c>
      <c r="H111" s="86" t="s">
        <v>224</v>
      </c>
      <c r="I111" s="86" t="s">
        <v>224</v>
      </c>
      <c r="J111" s="86" t="s">
        <v>224</v>
      </c>
      <c r="K111" s="86" t="s">
        <v>224</v>
      </c>
      <c r="L111" s="86" t="s">
        <v>224</v>
      </c>
      <c r="M111" s="86" t="s">
        <v>224</v>
      </c>
      <c r="N111" s="86" t="s">
        <v>224</v>
      </c>
      <c r="O111" s="86" t="s">
        <v>224</v>
      </c>
      <c r="P111" s="86" t="s">
        <v>224</v>
      </c>
      <c r="Q111" s="86" t="s">
        <v>224</v>
      </c>
      <c r="R111" s="86" t="s">
        <v>224</v>
      </c>
      <c r="S111" s="86" t="s">
        <v>224</v>
      </c>
      <c r="T111" s="86" t="s">
        <v>224</v>
      </c>
      <c r="U111" s="86" t="e">
        <f t="shared" si="11"/>
        <v>#VALUE!</v>
      </c>
      <c r="V111" s="107" t="e">
        <f t="shared" si="12"/>
        <v>#VALUE!</v>
      </c>
    </row>
    <row r="112" spans="1:22" s="40" customFormat="1" ht="31.5" hidden="1" outlineLevel="1" x14ac:dyDescent="0.25">
      <c r="A112" s="14" t="s">
        <v>161</v>
      </c>
      <c r="B112" s="22" t="s">
        <v>23</v>
      </c>
      <c r="C112" s="16" t="s">
        <v>17</v>
      </c>
      <c r="D112" s="17" t="s">
        <v>224</v>
      </c>
      <c r="E112" s="86" t="s">
        <v>224</v>
      </c>
      <c r="F112" s="86" t="s">
        <v>224</v>
      </c>
      <c r="G112" s="86" t="s">
        <v>224</v>
      </c>
      <c r="H112" s="86" t="s">
        <v>224</v>
      </c>
      <c r="I112" s="86" t="s">
        <v>224</v>
      </c>
      <c r="J112" s="86" t="s">
        <v>224</v>
      </c>
      <c r="K112" s="86" t="s">
        <v>224</v>
      </c>
      <c r="L112" s="86" t="s">
        <v>224</v>
      </c>
      <c r="M112" s="86" t="s">
        <v>224</v>
      </c>
      <c r="N112" s="86" t="s">
        <v>224</v>
      </c>
      <c r="O112" s="86" t="s">
        <v>224</v>
      </c>
      <c r="P112" s="86" t="s">
        <v>224</v>
      </c>
      <c r="Q112" s="86" t="s">
        <v>224</v>
      </c>
      <c r="R112" s="86" t="s">
        <v>224</v>
      </c>
      <c r="S112" s="86" t="s">
        <v>224</v>
      </c>
      <c r="T112" s="86" t="s">
        <v>224</v>
      </c>
      <c r="U112" s="86" t="e">
        <f t="shared" si="11"/>
        <v>#VALUE!</v>
      </c>
      <c r="V112" s="107" t="e">
        <f t="shared" si="12"/>
        <v>#VALUE!</v>
      </c>
    </row>
    <row r="113" spans="1:22" s="40" customFormat="1" ht="31.5" hidden="1" outlineLevel="1" x14ac:dyDescent="0.25">
      <c r="A113" s="14" t="s">
        <v>162</v>
      </c>
      <c r="B113" s="22" t="s">
        <v>25</v>
      </c>
      <c r="C113" s="16" t="s">
        <v>17</v>
      </c>
      <c r="D113" s="17" t="s">
        <v>224</v>
      </c>
      <c r="E113" s="86" t="s">
        <v>224</v>
      </c>
      <c r="F113" s="86" t="s">
        <v>224</v>
      </c>
      <c r="G113" s="86" t="s">
        <v>224</v>
      </c>
      <c r="H113" s="86" t="s">
        <v>224</v>
      </c>
      <c r="I113" s="86" t="s">
        <v>224</v>
      </c>
      <c r="J113" s="86" t="s">
        <v>224</v>
      </c>
      <c r="K113" s="86" t="s">
        <v>224</v>
      </c>
      <c r="L113" s="86" t="s">
        <v>224</v>
      </c>
      <c r="M113" s="86" t="s">
        <v>224</v>
      </c>
      <c r="N113" s="86" t="s">
        <v>224</v>
      </c>
      <c r="O113" s="86" t="s">
        <v>224</v>
      </c>
      <c r="P113" s="86" t="s">
        <v>224</v>
      </c>
      <c r="Q113" s="86" t="s">
        <v>224</v>
      </c>
      <c r="R113" s="86" t="s">
        <v>224</v>
      </c>
      <c r="S113" s="86" t="s">
        <v>224</v>
      </c>
      <c r="T113" s="86" t="s">
        <v>224</v>
      </c>
      <c r="U113" s="86" t="e">
        <f t="shared" si="11"/>
        <v>#VALUE!</v>
      </c>
      <c r="V113" s="107" t="e">
        <f t="shared" si="12"/>
        <v>#VALUE!</v>
      </c>
    </row>
    <row r="114" spans="1:22" s="40" customFormat="1" hidden="1" outlineLevel="1" x14ac:dyDescent="0.25">
      <c r="A114" s="14" t="s">
        <v>163</v>
      </c>
      <c r="B114" s="15" t="s">
        <v>27</v>
      </c>
      <c r="C114" s="16" t="s">
        <v>17</v>
      </c>
      <c r="D114" s="17" t="s">
        <v>224</v>
      </c>
      <c r="E114" s="86" t="s">
        <v>224</v>
      </c>
      <c r="F114" s="86" t="s">
        <v>224</v>
      </c>
      <c r="G114" s="86" t="s">
        <v>224</v>
      </c>
      <c r="H114" s="86" t="s">
        <v>224</v>
      </c>
      <c r="I114" s="86" t="s">
        <v>224</v>
      </c>
      <c r="J114" s="86" t="s">
        <v>224</v>
      </c>
      <c r="K114" s="86" t="s">
        <v>224</v>
      </c>
      <c r="L114" s="86" t="s">
        <v>224</v>
      </c>
      <c r="M114" s="86" t="s">
        <v>224</v>
      </c>
      <c r="N114" s="86" t="s">
        <v>224</v>
      </c>
      <c r="O114" s="86" t="s">
        <v>224</v>
      </c>
      <c r="P114" s="86" t="s">
        <v>224</v>
      </c>
      <c r="Q114" s="86" t="s">
        <v>224</v>
      </c>
      <c r="R114" s="86" t="s">
        <v>224</v>
      </c>
      <c r="S114" s="86" t="s">
        <v>224</v>
      </c>
      <c r="T114" s="86" t="s">
        <v>224</v>
      </c>
      <c r="U114" s="86" t="e">
        <f t="shared" si="11"/>
        <v>#VALUE!</v>
      </c>
      <c r="V114" s="107" t="e">
        <f t="shared" si="12"/>
        <v>#VALUE!</v>
      </c>
    </row>
    <row r="115" spans="1:22" s="40" customFormat="1" collapsed="1" x14ac:dyDescent="0.25">
      <c r="A115" s="14" t="s">
        <v>164</v>
      </c>
      <c r="B115" s="15" t="s">
        <v>29</v>
      </c>
      <c r="C115" s="16" t="s">
        <v>17</v>
      </c>
      <c r="D115" s="17">
        <v>-276.36721759912001</v>
      </c>
      <c r="E115" s="86">
        <v>-347.45799836232555</v>
      </c>
      <c r="F115" s="86">
        <v>-872.2849147624936</v>
      </c>
      <c r="G115" s="86">
        <v>-478.77666608822159</v>
      </c>
      <c r="H115" s="86">
        <v>-421.6819767424746</v>
      </c>
      <c r="I115" s="86">
        <v>-345.95128439108692</v>
      </c>
      <c r="J115" s="86">
        <v>-779.14937127231417</v>
      </c>
      <c r="K115" s="86">
        <v>-480.53501480310831</v>
      </c>
      <c r="L115" s="86">
        <v>-358.43894541754918</v>
      </c>
      <c r="M115" s="86">
        <v>-512.16349431862443</v>
      </c>
      <c r="N115" s="86">
        <v>-414.82991555147362</v>
      </c>
      <c r="O115" s="86">
        <v>-581.85446818500634</v>
      </c>
      <c r="P115" s="86">
        <v>-511.43948007977042</v>
      </c>
      <c r="Q115" s="86">
        <v>-664.14950764662137</v>
      </c>
      <c r="R115" s="86">
        <v>-597.7300293918579</v>
      </c>
      <c r="S115" s="86">
        <v>-673.73073738095059</v>
      </c>
      <c r="T115" s="86">
        <v>-655.9640688772505</v>
      </c>
      <c r="U115" s="86">
        <f t="shared" si="11"/>
        <v>-3737.1611728136195</v>
      </c>
      <c r="V115" s="107">
        <f t="shared" si="12"/>
        <v>-3739.2337873326906</v>
      </c>
    </row>
    <row r="116" spans="1:22" s="40" customFormat="1" hidden="1" outlineLevel="1" x14ac:dyDescent="0.25">
      <c r="A116" s="14" t="s">
        <v>165</v>
      </c>
      <c r="B116" s="15" t="s">
        <v>31</v>
      </c>
      <c r="C116" s="16" t="s">
        <v>17</v>
      </c>
      <c r="D116" s="17" t="s">
        <v>224</v>
      </c>
      <c r="E116" s="86" t="s">
        <v>224</v>
      </c>
      <c r="F116" s="86" t="s">
        <v>224</v>
      </c>
      <c r="G116" s="86" t="s">
        <v>224</v>
      </c>
      <c r="H116" s="86" t="s">
        <v>224</v>
      </c>
      <c r="I116" s="86" t="s">
        <v>224</v>
      </c>
      <c r="J116" s="86" t="s">
        <v>224</v>
      </c>
      <c r="K116" s="86" t="s">
        <v>224</v>
      </c>
      <c r="L116" s="86" t="s">
        <v>224</v>
      </c>
      <c r="M116" s="86" t="s">
        <v>224</v>
      </c>
      <c r="N116" s="86" t="s">
        <v>224</v>
      </c>
      <c r="O116" s="86" t="s">
        <v>224</v>
      </c>
      <c r="P116" s="86" t="s">
        <v>224</v>
      </c>
      <c r="Q116" s="86" t="s">
        <v>224</v>
      </c>
      <c r="R116" s="86" t="s">
        <v>224</v>
      </c>
      <c r="S116" s="86" t="s">
        <v>224</v>
      </c>
      <c r="T116" s="86" t="s">
        <v>224</v>
      </c>
      <c r="U116" s="86" t="e">
        <f t="shared" si="11"/>
        <v>#VALUE!</v>
      </c>
      <c r="V116" s="107" t="e">
        <f t="shared" si="12"/>
        <v>#VALUE!</v>
      </c>
    </row>
    <row r="117" spans="1:22" s="40" customFormat="1" collapsed="1" x14ac:dyDescent="0.25">
      <c r="A117" s="14" t="s">
        <v>166</v>
      </c>
      <c r="B117" s="15" t="s">
        <v>33</v>
      </c>
      <c r="C117" s="16" t="s">
        <v>17</v>
      </c>
      <c r="D117" s="17">
        <v>0</v>
      </c>
      <c r="E117" s="86">
        <v>-4.6782999999993535E-4</v>
      </c>
      <c r="F117" s="86">
        <v>0</v>
      </c>
      <c r="G117" s="86">
        <v>1.2930054023200004</v>
      </c>
      <c r="H117" s="86">
        <v>-0.8375846408474581</v>
      </c>
      <c r="I117" s="86">
        <v>-2.1599998945021069E-10</v>
      </c>
      <c r="J117" s="86">
        <v>1.1834560931120752</v>
      </c>
      <c r="K117" s="86">
        <v>0</v>
      </c>
      <c r="L117" s="86">
        <v>0.12210382467783848</v>
      </c>
      <c r="M117" s="86">
        <v>0</v>
      </c>
      <c r="N117" s="86">
        <v>5.137154134756889</v>
      </c>
      <c r="O117" s="86">
        <v>0</v>
      </c>
      <c r="P117" s="86">
        <v>1.7738988067576551</v>
      </c>
      <c r="Q117" s="86">
        <v>0</v>
      </c>
      <c r="R117" s="86">
        <v>0.14169271850554957</v>
      </c>
      <c r="S117" s="86">
        <v>0.14169271850554957</v>
      </c>
      <c r="T117" s="86">
        <v>0.14169271850554957</v>
      </c>
      <c r="U117" s="86">
        <f t="shared" si="11"/>
        <v>1.4346981206095502</v>
      </c>
      <c r="V117" s="107">
        <f t="shared" si="12"/>
        <v>7.6624136554680984</v>
      </c>
    </row>
    <row r="118" spans="1:22" s="40" customFormat="1" x14ac:dyDescent="0.25">
      <c r="A118" s="14" t="s">
        <v>167</v>
      </c>
      <c r="B118" s="15" t="s">
        <v>35</v>
      </c>
      <c r="C118" s="16" t="s">
        <v>17</v>
      </c>
      <c r="D118" s="17">
        <v>0</v>
      </c>
      <c r="E118" s="86">
        <v>0</v>
      </c>
      <c r="F118" s="86">
        <v>-154.21034251308612</v>
      </c>
      <c r="G118" s="86">
        <v>-622.70350014374628</v>
      </c>
      <c r="H118" s="86">
        <v>-491.9233238771273</v>
      </c>
      <c r="I118" s="86">
        <v>334.5792699106338</v>
      </c>
      <c r="J118" s="86">
        <v>-87.569545802382578</v>
      </c>
      <c r="K118" s="86">
        <v>285.32378906289301</v>
      </c>
      <c r="L118" s="86">
        <v>-1050.1954390914398</v>
      </c>
      <c r="M118" s="86">
        <v>0</v>
      </c>
      <c r="N118" s="86">
        <v>-1188.5907281059297</v>
      </c>
      <c r="O118" s="86">
        <v>0</v>
      </c>
      <c r="P118" s="86">
        <v>-1329.1276419777444</v>
      </c>
      <c r="Q118" s="86">
        <v>0</v>
      </c>
      <c r="R118" s="86">
        <v>-1472.3478908350478</v>
      </c>
      <c r="S118" s="86">
        <v>0</v>
      </c>
      <c r="T118" s="86">
        <v>-1604.9721571435878</v>
      </c>
      <c r="U118" s="86">
        <f t="shared" si="11"/>
        <v>-2.8004411702194716</v>
      </c>
      <c r="V118" s="107">
        <f t="shared" si="12"/>
        <v>-7224.7267268332589</v>
      </c>
    </row>
    <row r="119" spans="1:22" s="40" customFormat="1" hidden="1" outlineLevel="1" x14ac:dyDescent="0.25">
      <c r="A119" s="14" t="s">
        <v>168</v>
      </c>
      <c r="B119" s="15" t="s">
        <v>37</v>
      </c>
      <c r="C119" s="16" t="s">
        <v>17</v>
      </c>
      <c r="D119" s="17" t="s">
        <v>224</v>
      </c>
      <c r="E119" s="86" t="s">
        <v>224</v>
      </c>
      <c r="F119" s="86" t="s">
        <v>224</v>
      </c>
      <c r="G119" s="86" t="s">
        <v>224</v>
      </c>
      <c r="H119" s="86" t="s">
        <v>224</v>
      </c>
      <c r="I119" s="86" t="s">
        <v>224</v>
      </c>
      <c r="J119" s="86" t="s">
        <v>224</v>
      </c>
      <c r="K119" s="86" t="s">
        <v>224</v>
      </c>
      <c r="L119" s="86" t="s">
        <v>224</v>
      </c>
      <c r="M119" s="86" t="s">
        <v>224</v>
      </c>
      <c r="N119" s="86" t="s">
        <v>224</v>
      </c>
      <c r="O119" s="86" t="s">
        <v>224</v>
      </c>
      <c r="P119" s="86" t="s">
        <v>224</v>
      </c>
      <c r="Q119" s="86" t="s">
        <v>224</v>
      </c>
      <c r="R119" s="86" t="s">
        <v>224</v>
      </c>
      <c r="S119" s="86" t="s">
        <v>224</v>
      </c>
      <c r="T119" s="86" t="s">
        <v>224</v>
      </c>
      <c r="U119" s="86" t="e">
        <f t="shared" si="11"/>
        <v>#VALUE!</v>
      </c>
      <c r="V119" s="107" t="e">
        <f t="shared" si="12"/>
        <v>#VALUE!</v>
      </c>
    </row>
    <row r="120" spans="1:22" s="40" customFormat="1" ht="31.5" hidden="1" outlineLevel="1" x14ac:dyDescent="0.25">
      <c r="A120" s="14" t="s">
        <v>169</v>
      </c>
      <c r="B120" s="38" t="s">
        <v>39</v>
      </c>
      <c r="C120" s="16" t="s">
        <v>17</v>
      </c>
      <c r="D120" s="17" t="s">
        <v>224</v>
      </c>
      <c r="E120" s="86" t="s">
        <v>224</v>
      </c>
      <c r="F120" s="86" t="s">
        <v>224</v>
      </c>
      <c r="G120" s="86" t="s">
        <v>224</v>
      </c>
      <c r="H120" s="86" t="s">
        <v>224</v>
      </c>
      <c r="I120" s="86" t="s">
        <v>224</v>
      </c>
      <c r="J120" s="86" t="s">
        <v>224</v>
      </c>
      <c r="K120" s="86" t="s">
        <v>224</v>
      </c>
      <c r="L120" s="86" t="s">
        <v>224</v>
      </c>
      <c r="M120" s="86" t="s">
        <v>224</v>
      </c>
      <c r="N120" s="86" t="s">
        <v>224</v>
      </c>
      <c r="O120" s="86" t="s">
        <v>224</v>
      </c>
      <c r="P120" s="86" t="s">
        <v>224</v>
      </c>
      <c r="Q120" s="86" t="s">
        <v>224</v>
      </c>
      <c r="R120" s="86" t="s">
        <v>224</v>
      </c>
      <c r="S120" s="86" t="s">
        <v>224</v>
      </c>
      <c r="T120" s="86" t="s">
        <v>224</v>
      </c>
      <c r="U120" s="86" t="e">
        <f t="shared" si="11"/>
        <v>#VALUE!</v>
      </c>
      <c r="V120" s="107" t="e">
        <f t="shared" si="12"/>
        <v>#VALUE!</v>
      </c>
    </row>
    <row r="121" spans="1:22" s="40" customFormat="1" hidden="1" outlineLevel="1" x14ac:dyDescent="0.25">
      <c r="A121" s="14" t="s">
        <v>170</v>
      </c>
      <c r="B121" s="23" t="s">
        <v>41</v>
      </c>
      <c r="C121" s="16" t="s">
        <v>17</v>
      </c>
      <c r="D121" s="17" t="s">
        <v>224</v>
      </c>
      <c r="E121" s="86" t="s">
        <v>224</v>
      </c>
      <c r="F121" s="86" t="s">
        <v>224</v>
      </c>
      <c r="G121" s="86" t="s">
        <v>224</v>
      </c>
      <c r="H121" s="86" t="s">
        <v>224</v>
      </c>
      <c r="I121" s="86" t="s">
        <v>224</v>
      </c>
      <c r="J121" s="86" t="s">
        <v>224</v>
      </c>
      <c r="K121" s="86" t="s">
        <v>224</v>
      </c>
      <c r="L121" s="86" t="s">
        <v>224</v>
      </c>
      <c r="M121" s="86" t="s">
        <v>224</v>
      </c>
      <c r="N121" s="86" t="s">
        <v>224</v>
      </c>
      <c r="O121" s="86" t="s">
        <v>224</v>
      </c>
      <c r="P121" s="86" t="s">
        <v>224</v>
      </c>
      <c r="Q121" s="86" t="s">
        <v>224</v>
      </c>
      <c r="R121" s="86" t="s">
        <v>224</v>
      </c>
      <c r="S121" s="86" t="s">
        <v>224</v>
      </c>
      <c r="T121" s="86" t="s">
        <v>224</v>
      </c>
      <c r="U121" s="86" t="e">
        <f t="shared" si="11"/>
        <v>#VALUE!</v>
      </c>
      <c r="V121" s="107" t="e">
        <f t="shared" si="12"/>
        <v>#VALUE!</v>
      </c>
    </row>
    <row r="122" spans="1:22" s="40" customFormat="1" hidden="1" outlineLevel="1" x14ac:dyDescent="0.25">
      <c r="A122" s="14" t="s">
        <v>171</v>
      </c>
      <c r="B122" s="23" t="s">
        <v>43</v>
      </c>
      <c r="C122" s="16" t="s">
        <v>17</v>
      </c>
      <c r="D122" s="17" t="s">
        <v>224</v>
      </c>
      <c r="E122" s="86" t="s">
        <v>224</v>
      </c>
      <c r="F122" s="86" t="s">
        <v>224</v>
      </c>
      <c r="G122" s="86" t="s">
        <v>224</v>
      </c>
      <c r="H122" s="86" t="s">
        <v>224</v>
      </c>
      <c r="I122" s="86" t="s">
        <v>224</v>
      </c>
      <c r="J122" s="86" t="s">
        <v>224</v>
      </c>
      <c r="K122" s="86" t="s">
        <v>224</v>
      </c>
      <c r="L122" s="86" t="s">
        <v>224</v>
      </c>
      <c r="M122" s="86" t="s">
        <v>224</v>
      </c>
      <c r="N122" s="86" t="s">
        <v>224</v>
      </c>
      <c r="O122" s="86" t="s">
        <v>224</v>
      </c>
      <c r="P122" s="86" t="s">
        <v>224</v>
      </c>
      <c r="Q122" s="86" t="s">
        <v>224</v>
      </c>
      <c r="R122" s="86" t="s">
        <v>224</v>
      </c>
      <c r="S122" s="86" t="s">
        <v>224</v>
      </c>
      <c r="T122" s="86" t="s">
        <v>224</v>
      </c>
      <c r="U122" s="86" t="e">
        <f t="shared" si="11"/>
        <v>#VALUE!</v>
      </c>
      <c r="V122" s="107" t="e">
        <f t="shared" si="12"/>
        <v>#VALUE!</v>
      </c>
    </row>
    <row r="123" spans="1:22" s="40" customFormat="1" collapsed="1" x14ac:dyDescent="0.25">
      <c r="A123" s="14" t="s">
        <v>172</v>
      </c>
      <c r="B123" s="15" t="s">
        <v>45</v>
      </c>
      <c r="C123" s="16" t="s">
        <v>17</v>
      </c>
      <c r="D123" s="17">
        <v>0</v>
      </c>
      <c r="E123" s="86">
        <v>1.7724000300000042</v>
      </c>
      <c r="F123" s="86">
        <v>-14.34224764</v>
      </c>
      <c r="G123" s="86">
        <v>11.658595057614715</v>
      </c>
      <c r="H123" s="86">
        <v>19.832235506271136</v>
      </c>
      <c r="I123" s="86">
        <v>3.77985998056829E-11</v>
      </c>
      <c r="J123" s="86">
        <v>0.92795520380977536</v>
      </c>
      <c r="K123" s="86">
        <v>3.77985998056829E-11</v>
      </c>
      <c r="L123" s="86">
        <v>0.50024539289461978</v>
      </c>
      <c r="M123" s="86">
        <v>3.77985998056829E-11</v>
      </c>
      <c r="N123" s="86">
        <v>0.50024539289461978</v>
      </c>
      <c r="O123" s="86">
        <v>3.77985998056829E-11</v>
      </c>
      <c r="P123" s="86">
        <v>0.50024539289461978</v>
      </c>
      <c r="Q123" s="86">
        <v>3.77985998056829E-11</v>
      </c>
      <c r="R123" s="86">
        <v>0.50024539289461978</v>
      </c>
      <c r="S123" s="86">
        <v>0.50024539289461978</v>
      </c>
      <c r="T123" s="86">
        <v>0.50024539289461978</v>
      </c>
      <c r="U123" s="86">
        <f t="shared" si="11"/>
        <v>12.15884045069833</v>
      </c>
      <c r="V123" s="107">
        <f t="shared" si="12"/>
        <v>23.261417674554011</v>
      </c>
    </row>
    <row r="124" spans="1:22" s="40" customFormat="1" x14ac:dyDescent="0.25">
      <c r="A124" s="14" t="s">
        <v>173</v>
      </c>
      <c r="B124" s="37" t="s">
        <v>174</v>
      </c>
      <c r="C124" s="16" t="s">
        <v>17</v>
      </c>
      <c r="D124" s="17">
        <f>D130+D132+D133+D138</f>
        <v>-47.727199999999996</v>
      </c>
      <c r="E124" s="86">
        <f t="shared" ref="E124:T124" si="19">E130+E132+E133+E138</f>
        <v>-66.344399999999993</v>
      </c>
      <c r="F124" s="86">
        <f t="shared" si="19"/>
        <v>15.384902629999997</v>
      </c>
      <c r="G124" s="86">
        <f t="shared" si="19"/>
        <v>0</v>
      </c>
      <c r="H124" s="86">
        <f t="shared" si="19"/>
        <v>-106.53864949697743</v>
      </c>
      <c r="I124" s="86">
        <f t="shared" si="19"/>
        <v>-2.2744028961262619</v>
      </c>
      <c r="J124" s="86">
        <f t="shared" si="19"/>
        <v>0.42228225938437014</v>
      </c>
      <c r="K124" s="86">
        <f t="shared" si="19"/>
        <v>-39.042245148035505</v>
      </c>
      <c r="L124" s="86">
        <f t="shared" si="19"/>
        <v>0</v>
      </c>
      <c r="M124" s="86">
        <f t="shared" si="19"/>
        <v>-102.43269886371733</v>
      </c>
      <c r="N124" s="86">
        <f t="shared" si="19"/>
        <v>0</v>
      </c>
      <c r="O124" s="86">
        <f t="shared" si="19"/>
        <v>-116.37089363699371</v>
      </c>
      <c r="P124" s="86">
        <f t="shared" si="19"/>
        <v>0</v>
      </c>
      <c r="Q124" s="86">
        <f t="shared" si="19"/>
        <v>-132.82990152931671</v>
      </c>
      <c r="R124" s="86">
        <f>R130+R132+R133+R138</f>
        <v>0</v>
      </c>
      <c r="S124" s="86">
        <f t="shared" si="19"/>
        <v>-134.61775985391009</v>
      </c>
      <c r="T124" s="86">
        <f t="shared" si="19"/>
        <v>0</v>
      </c>
      <c r="U124" s="86">
        <f t="shared" si="11"/>
        <v>-527.56790192809956</v>
      </c>
      <c r="V124" s="107">
        <f t="shared" si="12"/>
        <v>-106.11636723759305</v>
      </c>
    </row>
    <row r="125" spans="1:22" s="40" customFormat="1" hidden="1" outlineLevel="1" x14ac:dyDescent="0.25">
      <c r="A125" s="14" t="s">
        <v>175</v>
      </c>
      <c r="B125" s="15" t="s">
        <v>19</v>
      </c>
      <c r="C125" s="16" t="s">
        <v>17</v>
      </c>
      <c r="D125" s="17" t="s">
        <v>224</v>
      </c>
      <c r="E125" s="86" t="s">
        <v>224</v>
      </c>
      <c r="F125" s="86" t="s">
        <v>224</v>
      </c>
      <c r="G125" s="86" t="s">
        <v>224</v>
      </c>
      <c r="H125" s="86" t="s">
        <v>224</v>
      </c>
      <c r="I125" s="86" t="s">
        <v>224</v>
      </c>
      <c r="J125" s="86" t="s">
        <v>224</v>
      </c>
      <c r="K125" s="86" t="s">
        <v>224</v>
      </c>
      <c r="L125" s="86" t="s">
        <v>224</v>
      </c>
      <c r="M125" s="86" t="s">
        <v>224</v>
      </c>
      <c r="N125" s="86" t="s">
        <v>224</v>
      </c>
      <c r="O125" s="86" t="s">
        <v>224</v>
      </c>
      <c r="P125" s="86" t="s">
        <v>224</v>
      </c>
      <c r="Q125" s="86" t="s">
        <v>224</v>
      </c>
      <c r="R125" s="86" t="s">
        <v>224</v>
      </c>
      <c r="S125" s="86" t="s">
        <v>224</v>
      </c>
      <c r="T125" s="86" t="s">
        <v>224</v>
      </c>
      <c r="U125" s="86" t="e">
        <f t="shared" si="11"/>
        <v>#VALUE!</v>
      </c>
      <c r="V125" s="107" t="e">
        <f t="shared" si="12"/>
        <v>#VALUE!</v>
      </c>
    </row>
    <row r="126" spans="1:22" s="40" customFormat="1" ht="31.5" hidden="1" outlineLevel="1" x14ac:dyDescent="0.25">
      <c r="A126" s="14" t="s">
        <v>176</v>
      </c>
      <c r="B126" s="22" t="s">
        <v>21</v>
      </c>
      <c r="C126" s="16" t="s">
        <v>17</v>
      </c>
      <c r="D126" s="17" t="s">
        <v>224</v>
      </c>
      <c r="E126" s="86" t="s">
        <v>224</v>
      </c>
      <c r="F126" s="86" t="s">
        <v>224</v>
      </c>
      <c r="G126" s="86" t="s">
        <v>224</v>
      </c>
      <c r="H126" s="86" t="s">
        <v>224</v>
      </c>
      <c r="I126" s="86" t="s">
        <v>224</v>
      </c>
      <c r="J126" s="86" t="s">
        <v>224</v>
      </c>
      <c r="K126" s="86" t="s">
        <v>224</v>
      </c>
      <c r="L126" s="86" t="s">
        <v>224</v>
      </c>
      <c r="M126" s="86" t="s">
        <v>224</v>
      </c>
      <c r="N126" s="86" t="s">
        <v>224</v>
      </c>
      <c r="O126" s="86" t="s">
        <v>224</v>
      </c>
      <c r="P126" s="86" t="s">
        <v>224</v>
      </c>
      <c r="Q126" s="86" t="s">
        <v>224</v>
      </c>
      <c r="R126" s="86" t="s">
        <v>224</v>
      </c>
      <c r="S126" s="86" t="s">
        <v>224</v>
      </c>
      <c r="T126" s="86" t="s">
        <v>224</v>
      </c>
      <c r="U126" s="86" t="e">
        <f t="shared" si="11"/>
        <v>#VALUE!</v>
      </c>
      <c r="V126" s="107" t="e">
        <f t="shared" si="12"/>
        <v>#VALUE!</v>
      </c>
    </row>
    <row r="127" spans="1:22" s="40" customFormat="1" ht="31.5" hidden="1" outlineLevel="1" x14ac:dyDescent="0.25">
      <c r="A127" s="14" t="s">
        <v>177</v>
      </c>
      <c r="B127" s="22" t="s">
        <v>23</v>
      </c>
      <c r="C127" s="16" t="s">
        <v>17</v>
      </c>
      <c r="D127" s="17" t="s">
        <v>224</v>
      </c>
      <c r="E127" s="86" t="s">
        <v>224</v>
      </c>
      <c r="F127" s="86" t="s">
        <v>224</v>
      </c>
      <c r="G127" s="86" t="s">
        <v>224</v>
      </c>
      <c r="H127" s="86" t="s">
        <v>224</v>
      </c>
      <c r="I127" s="86" t="s">
        <v>224</v>
      </c>
      <c r="J127" s="86" t="s">
        <v>224</v>
      </c>
      <c r="K127" s="86" t="s">
        <v>224</v>
      </c>
      <c r="L127" s="86" t="s">
        <v>224</v>
      </c>
      <c r="M127" s="86" t="s">
        <v>224</v>
      </c>
      <c r="N127" s="86" t="s">
        <v>224</v>
      </c>
      <c r="O127" s="86" t="s">
        <v>224</v>
      </c>
      <c r="P127" s="86" t="s">
        <v>224</v>
      </c>
      <c r="Q127" s="86" t="s">
        <v>224</v>
      </c>
      <c r="R127" s="86" t="s">
        <v>224</v>
      </c>
      <c r="S127" s="86" t="s">
        <v>224</v>
      </c>
      <c r="T127" s="86" t="s">
        <v>224</v>
      </c>
      <c r="U127" s="86" t="e">
        <f t="shared" si="11"/>
        <v>#VALUE!</v>
      </c>
      <c r="V127" s="107" t="e">
        <f t="shared" si="12"/>
        <v>#VALUE!</v>
      </c>
    </row>
    <row r="128" spans="1:22" s="40" customFormat="1" ht="31.5" hidden="1" outlineLevel="1" x14ac:dyDescent="0.25">
      <c r="A128" s="14" t="s">
        <v>178</v>
      </c>
      <c r="B128" s="22" t="s">
        <v>25</v>
      </c>
      <c r="C128" s="16" t="s">
        <v>17</v>
      </c>
      <c r="D128" s="17" t="s">
        <v>224</v>
      </c>
      <c r="E128" s="86" t="s">
        <v>224</v>
      </c>
      <c r="F128" s="86" t="s">
        <v>224</v>
      </c>
      <c r="G128" s="86" t="s">
        <v>224</v>
      </c>
      <c r="H128" s="86" t="s">
        <v>224</v>
      </c>
      <c r="I128" s="86" t="s">
        <v>224</v>
      </c>
      <c r="J128" s="86" t="s">
        <v>224</v>
      </c>
      <c r="K128" s="86" t="s">
        <v>224</v>
      </c>
      <c r="L128" s="86" t="s">
        <v>224</v>
      </c>
      <c r="M128" s="86" t="s">
        <v>224</v>
      </c>
      <c r="N128" s="86" t="s">
        <v>224</v>
      </c>
      <c r="O128" s="86" t="s">
        <v>224</v>
      </c>
      <c r="P128" s="86" t="s">
        <v>224</v>
      </c>
      <c r="Q128" s="86" t="s">
        <v>224</v>
      </c>
      <c r="R128" s="86" t="s">
        <v>224</v>
      </c>
      <c r="S128" s="86" t="s">
        <v>224</v>
      </c>
      <c r="T128" s="86" t="s">
        <v>224</v>
      </c>
      <c r="U128" s="86" t="e">
        <f t="shared" si="11"/>
        <v>#VALUE!</v>
      </c>
      <c r="V128" s="107" t="e">
        <f t="shared" si="12"/>
        <v>#VALUE!</v>
      </c>
    </row>
    <row r="129" spans="1:22" s="40" customFormat="1" hidden="1" outlineLevel="1" x14ac:dyDescent="0.25">
      <c r="A129" s="14" t="s">
        <v>179</v>
      </c>
      <c r="B129" s="21" t="s">
        <v>180</v>
      </c>
      <c r="C129" s="16" t="s">
        <v>17</v>
      </c>
      <c r="D129" s="17" t="s">
        <v>224</v>
      </c>
      <c r="E129" s="86" t="s">
        <v>224</v>
      </c>
      <c r="F129" s="86" t="s">
        <v>224</v>
      </c>
      <c r="G129" s="86" t="s">
        <v>224</v>
      </c>
      <c r="H129" s="86" t="s">
        <v>224</v>
      </c>
      <c r="I129" s="86" t="s">
        <v>224</v>
      </c>
      <c r="J129" s="86" t="s">
        <v>224</v>
      </c>
      <c r="K129" s="86" t="s">
        <v>224</v>
      </c>
      <c r="L129" s="86" t="s">
        <v>224</v>
      </c>
      <c r="M129" s="86" t="s">
        <v>224</v>
      </c>
      <c r="N129" s="86" t="s">
        <v>224</v>
      </c>
      <c r="O129" s="86" t="s">
        <v>224</v>
      </c>
      <c r="P129" s="86" t="s">
        <v>224</v>
      </c>
      <c r="Q129" s="86" t="s">
        <v>224</v>
      </c>
      <c r="R129" s="86" t="s">
        <v>224</v>
      </c>
      <c r="S129" s="86" t="s">
        <v>224</v>
      </c>
      <c r="T129" s="86" t="s">
        <v>224</v>
      </c>
      <c r="U129" s="86" t="e">
        <f t="shared" si="11"/>
        <v>#VALUE!</v>
      </c>
      <c r="V129" s="107" t="e">
        <f t="shared" si="12"/>
        <v>#VALUE!</v>
      </c>
    </row>
    <row r="130" spans="1:22" s="40" customFormat="1" ht="31.5" collapsed="1" x14ac:dyDescent="0.25">
      <c r="A130" s="14" t="s">
        <v>181</v>
      </c>
      <c r="B130" s="21" t="s">
        <v>182</v>
      </c>
      <c r="C130" s="16" t="s">
        <v>17</v>
      </c>
      <c r="D130" s="17">
        <v>-47.727199999999996</v>
      </c>
      <c r="E130" s="86">
        <v>-66.344399999999993</v>
      </c>
      <c r="F130" s="86">
        <v>15.384902629999997</v>
      </c>
      <c r="G130" s="86">
        <v>0</v>
      </c>
      <c r="H130" s="86">
        <v>-105.70106505629946</v>
      </c>
      <c r="I130" s="86">
        <v>-69.190256878217383</v>
      </c>
      <c r="J130" s="86">
        <v>0</v>
      </c>
      <c r="K130" s="86">
        <v>-96.107002960621671</v>
      </c>
      <c r="L130" s="86">
        <v>-0.12446984351449167</v>
      </c>
      <c r="M130" s="86">
        <v>-102.43269886372489</v>
      </c>
      <c r="N130" s="86">
        <v>-1.1274799055303018</v>
      </c>
      <c r="O130" s="86">
        <v>-116.37089363700127</v>
      </c>
      <c r="P130" s="86">
        <v>-0.45482883993045503</v>
      </c>
      <c r="Q130" s="86">
        <v>-132.82990152932427</v>
      </c>
      <c r="R130" s="86">
        <v>-0.12838762228003386</v>
      </c>
      <c r="S130" s="86">
        <v>-134.74614747619012</v>
      </c>
      <c r="T130" s="86">
        <v>-0.12838762228003386</v>
      </c>
      <c r="U130" s="86">
        <f t="shared" si="11"/>
        <v>-651.67690134507961</v>
      </c>
      <c r="V130" s="107">
        <f t="shared" si="12"/>
        <v>-107.66461888983477</v>
      </c>
    </row>
    <row r="131" spans="1:22" s="40" customFormat="1" hidden="1" outlineLevel="1" x14ac:dyDescent="0.25">
      <c r="A131" s="14" t="s">
        <v>183</v>
      </c>
      <c r="B131" s="21" t="s">
        <v>184</v>
      </c>
      <c r="C131" s="16" t="s">
        <v>17</v>
      </c>
      <c r="D131" s="17" t="s">
        <v>224</v>
      </c>
      <c r="E131" s="86" t="s">
        <v>224</v>
      </c>
      <c r="F131" s="86" t="s">
        <v>224</v>
      </c>
      <c r="G131" s="86" t="s">
        <v>224</v>
      </c>
      <c r="H131" s="86" t="s">
        <v>224</v>
      </c>
      <c r="I131" s="86" t="s">
        <v>224</v>
      </c>
      <c r="J131" s="86" t="s">
        <v>224</v>
      </c>
      <c r="K131" s="86" t="s">
        <v>224</v>
      </c>
      <c r="L131" s="86" t="s">
        <v>224</v>
      </c>
      <c r="M131" s="86" t="s">
        <v>224</v>
      </c>
      <c r="N131" s="86" t="s">
        <v>224</v>
      </c>
      <c r="O131" s="86" t="s">
        <v>224</v>
      </c>
      <c r="P131" s="86" t="s">
        <v>224</v>
      </c>
      <c r="Q131" s="86" t="s">
        <v>224</v>
      </c>
      <c r="R131" s="86" t="s">
        <v>224</v>
      </c>
      <c r="S131" s="86" t="s">
        <v>224</v>
      </c>
      <c r="T131" s="86" t="s">
        <v>224</v>
      </c>
      <c r="U131" s="86" t="e">
        <f t="shared" si="11"/>
        <v>#VALUE!</v>
      </c>
      <c r="V131" s="107" t="e">
        <f t="shared" si="12"/>
        <v>#VALUE!</v>
      </c>
    </row>
    <row r="132" spans="1:22" s="40" customFormat="1" ht="31.5" collapsed="1" x14ac:dyDescent="0.25">
      <c r="A132" s="14" t="s">
        <v>185</v>
      </c>
      <c r="B132" s="21" t="s">
        <v>186</v>
      </c>
      <c r="C132" s="16" t="s">
        <v>17</v>
      </c>
      <c r="D132" s="17">
        <v>0</v>
      </c>
      <c r="E132" s="86">
        <v>0</v>
      </c>
      <c r="F132" s="86">
        <v>0</v>
      </c>
      <c r="G132" s="86">
        <v>0</v>
      </c>
      <c r="H132" s="86">
        <v>-0.83758444067796567</v>
      </c>
      <c r="I132" s="86">
        <v>-4.319999789004214E-11</v>
      </c>
      <c r="J132" s="86">
        <v>0.23669121862241504</v>
      </c>
      <c r="K132" s="86">
        <v>0</v>
      </c>
      <c r="L132" s="86">
        <v>2.4420764935567697E-2</v>
      </c>
      <c r="M132" s="86">
        <v>0</v>
      </c>
      <c r="N132" s="86">
        <v>1.0274308269513779</v>
      </c>
      <c r="O132" s="86">
        <v>0</v>
      </c>
      <c r="P132" s="86">
        <v>0.35477976135153105</v>
      </c>
      <c r="Q132" s="86">
        <v>0</v>
      </c>
      <c r="R132" s="86">
        <v>2.8338543701109914E-2</v>
      </c>
      <c r="S132" s="86">
        <v>2.8338543701109914E-2</v>
      </c>
      <c r="T132" s="86">
        <v>2.8338543701109914E-2</v>
      </c>
      <c r="U132" s="86">
        <f t="shared" si="11"/>
        <v>2.8338543657909915E-2</v>
      </c>
      <c r="V132" s="107">
        <f t="shared" si="12"/>
        <v>0.86241521858514569</v>
      </c>
    </row>
    <row r="133" spans="1:22" s="40" customFormat="1" x14ac:dyDescent="0.25">
      <c r="A133" s="14" t="s">
        <v>187</v>
      </c>
      <c r="B133" s="21" t="s">
        <v>188</v>
      </c>
      <c r="C133" s="16" t="s">
        <v>17</v>
      </c>
      <c r="D133" s="17">
        <v>0</v>
      </c>
      <c r="E133" s="86">
        <v>0</v>
      </c>
      <c r="F133" s="86">
        <v>0</v>
      </c>
      <c r="G133" s="86">
        <v>0</v>
      </c>
      <c r="H133" s="86">
        <v>0</v>
      </c>
      <c r="I133" s="86">
        <v>66.915853982126762</v>
      </c>
      <c r="J133" s="86">
        <v>0</v>
      </c>
      <c r="K133" s="86">
        <v>57.064757812578605</v>
      </c>
      <c r="L133" s="86">
        <v>0</v>
      </c>
      <c r="M133" s="86">
        <v>0</v>
      </c>
      <c r="N133" s="86">
        <v>0</v>
      </c>
      <c r="O133" s="86">
        <v>0</v>
      </c>
      <c r="P133" s="86">
        <v>0</v>
      </c>
      <c r="Q133" s="86">
        <v>0</v>
      </c>
      <c r="R133" s="86">
        <v>0</v>
      </c>
      <c r="S133" s="86">
        <v>0</v>
      </c>
      <c r="T133" s="86">
        <v>0</v>
      </c>
      <c r="U133" s="86">
        <f t="shared" si="11"/>
        <v>123.98061179470537</v>
      </c>
      <c r="V133" s="107">
        <f t="shared" si="12"/>
        <v>0</v>
      </c>
    </row>
    <row r="134" spans="1:22" s="40" customFormat="1" hidden="1" outlineLevel="1" x14ac:dyDescent="0.25">
      <c r="A134" s="14" t="s">
        <v>189</v>
      </c>
      <c r="B134" s="21" t="s">
        <v>190</v>
      </c>
      <c r="C134" s="16" t="s">
        <v>17</v>
      </c>
      <c r="D134" s="17" t="s">
        <v>224</v>
      </c>
      <c r="E134" s="86" t="s">
        <v>224</v>
      </c>
      <c r="F134" s="86" t="s">
        <v>224</v>
      </c>
      <c r="G134" s="86" t="s">
        <v>224</v>
      </c>
      <c r="H134" s="86" t="s">
        <v>224</v>
      </c>
      <c r="I134" s="86" t="s">
        <v>224</v>
      </c>
      <c r="J134" s="86" t="s">
        <v>224</v>
      </c>
      <c r="K134" s="86" t="s">
        <v>224</v>
      </c>
      <c r="L134" s="86" t="s">
        <v>224</v>
      </c>
      <c r="M134" s="86" t="s">
        <v>224</v>
      </c>
      <c r="N134" s="86" t="s">
        <v>224</v>
      </c>
      <c r="O134" s="86" t="s">
        <v>224</v>
      </c>
      <c r="P134" s="86" t="s">
        <v>224</v>
      </c>
      <c r="Q134" s="86" t="s">
        <v>224</v>
      </c>
      <c r="R134" s="86" t="s">
        <v>224</v>
      </c>
      <c r="S134" s="86" t="s">
        <v>224</v>
      </c>
      <c r="T134" s="86" t="s">
        <v>224</v>
      </c>
      <c r="U134" s="86" t="e">
        <f t="shared" si="11"/>
        <v>#VALUE!</v>
      </c>
      <c r="V134" s="107" t="e">
        <f t="shared" si="12"/>
        <v>#VALUE!</v>
      </c>
    </row>
    <row r="135" spans="1:22" s="40" customFormat="1" ht="31.5" hidden="1" outlineLevel="1" x14ac:dyDescent="0.25">
      <c r="A135" s="14" t="s">
        <v>191</v>
      </c>
      <c r="B135" s="21" t="s">
        <v>39</v>
      </c>
      <c r="C135" s="16" t="s">
        <v>17</v>
      </c>
      <c r="D135" s="17" t="s">
        <v>224</v>
      </c>
      <c r="E135" s="86" t="s">
        <v>224</v>
      </c>
      <c r="F135" s="86" t="s">
        <v>224</v>
      </c>
      <c r="G135" s="86" t="s">
        <v>224</v>
      </c>
      <c r="H135" s="86" t="s">
        <v>224</v>
      </c>
      <c r="I135" s="86" t="s">
        <v>224</v>
      </c>
      <c r="J135" s="86" t="s">
        <v>224</v>
      </c>
      <c r="K135" s="86" t="s">
        <v>224</v>
      </c>
      <c r="L135" s="86" t="s">
        <v>224</v>
      </c>
      <c r="M135" s="86" t="s">
        <v>224</v>
      </c>
      <c r="N135" s="86" t="s">
        <v>224</v>
      </c>
      <c r="O135" s="86" t="s">
        <v>224</v>
      </c>
      <c r="P135" s="86" t="s">
        <v>224</v>
      </c>
      <c r="Q135" s="86" t="s">
        <v>224</v>
      </c>
      <c r="R135" s="86" t="s">
        <v>224</v>
      </c>
      <c r="S135" s="86" t="s">
        <v>224</v>
      </c>
      <c r="T135" s="86" t="s">
        <v>224</v>
      </c>
      <c r="U135" s="86" t="e">
        <f t="shared" si="11"/>
        <v>#VALUE!</v>
      </c>
      <c r="V135" s="107" t="e">
        <f t="shared" si="12"/>
        <v>#VALUE!</v>
      </c>
    </row>
    <row r="136" spans="1:22" s="40" customFormat="1" hidden="1" outlineLevel="1" x14ac:dyDescent="0.25">
      <c r="A136" s="14" t="s">
        <v>192</v>
      </c>
      <c r="B136" s="23" t="s">
        <v>193</v>
      </c>
      <c r="C136" s="16" t="s">
        <v>17</v>
      </c>
      <c r="D136" s="17" t="s">
        <v>224</v>
      </c>
      <c r="E136" s="86" t="s">
        <v>224</v>
      </c>
      <c r="F136" s="86" t="s">
        <v>224</v>
      </c>
      <c r="G136" s="86" t="s">
        <v>224</v>
      </c>
      <c r="H136" s="86" t="s">
        <v>224</v>
      </c>
      <c r="I136" s="86" t="s">
        <v>224</v>
      </c>
      <c r="J136" s="86" t="s">
        <v>224</v>
      </c>
      <c r="K136" s="86" t="s">
        <v>224</v>
      </c>
      <c r="L136" s="86" t="s">
        <v>224</v>
      </c>
      <c r="M136" s="86" t="s">
        <v>224</v>
      </c>
      <c r="N136" s="86" t="s">
        <v>224</v>
      </c>
      <c r="O136" s="86" t="s">
        <v>224</v>
      </c>
      <c r="P136" s="86" t="s">
        <v>224</v>
      </c>
      <c r="Q136" s="86" t="s">
        <v>224</v>
      </c>
      <c r="R136" s="86" t="s">
        <v>224</v>
      </c>
      <c r="S136" s="86" t="s">
        <v>224</v>
      </c>
      <c r="T136" s="86" t="s">
        <v>224</v>
      </c>
      <c r="U136" s="86" t="e">
        <f t="shared" si="11"/>
        <v>#VALUE!</v>
      </c>
      <c r="V136" s="107" t="e">
        <f t="shared" si="12"/>
        <v>#VALUE!</v>
      </c>
    </row>
    <row r="137" spans="1:22" s="40" customFormat="1" hidden="1" outlineLevel="1" x14ac:dyDescent="0.25">
      <c r="A137" s="14" t="s">
        <v>194</v>
      </c>
      <c r="B137" s="23" t="s">
        <v>43</v>
      </c>
      <c r="C137" s="16" t="s">
        <v>17</v>
      </c>
      <c r="D137" s="17" t="s">
        <v>224</v>
      </c>
      <c r="E137" s="86" t="s">
        <v>224</v>
      </c>
      <c r="F137" s="86" t="s">
        <v>224</v>
      </c>
      <c r="G137" s="86" t="s">
        <v>224</v>
      </c>
      <c r="H137" s="86" t="s">
        <v>224</v>
      </c>
      <c r="I137" s="86" t="s">
        <v>224</v>
      </c>
      <c r="J137" s="86" t="s">
        <v>224</v>
      </c>
      <c r="K137" s="86" t="s">
        <v>224</v>
      </c>
      <c r="L137" s="86" t="s">
        <v>224</v>
      </c>
      <c r="M137" s="86" t="s">
        <v>224</v>
      </c>
      <c r="N137" s="86" t="s">
        <v>224</v>
      </c>
      <c r="O137" s="86" t="s">
        <v>224</v>
      </c>
      <c r="P137" s="86" t="s">
        <v>224</v>
      </c>
      <c r="Q137" s="86" t="s">
        <v>224</v>
      </c>
      <c r="R137" s="86" t="s">
        <v>224</v>
      </c>
      <c r="S137" s="86" t="s">
        <v>224</v>
      </c>
      <c r="T137" s="86" t="s">
        <v>224</v>
      </c>
      <c r="U137" s="86" t="e">
        <f t="shared" si="11"/>
        <v>#VALUE!</v>
      </c>
      <c r="V137" s="107" t="e">
        <f t="shared" si="12"/>
        <v>#VALUE!</v>
      </c>
    </row>
    <row r="138" spans="1:22" s="40" customFormat="1" collapsed="1" x14ac:dyDescent="0.25">
      <c r="A138" s="14" t="s">
        <v>195</v>
      </c>
      <c r="B138" s="21" t="s">
        <v>196</v>
      </c>
      <c r="C138" s="16" t="s">
        <v>17</v>
      </c>
      <c r="D138" s="17">
        <v>0</v>
      </c>
      <c r="E138" s="86">
        <v>0</v>
      </c>
      <c r="F138" s="86">
        <v>0</v>
      </c>
      <c r="G138" s="86">
        <v>0</v>
      </c>
      <c r="H138" s="86">
        <v>0</v>
      </c>
      <c r="I138" s="86">
        <v>7.5597199611365806E-12</v>
      </c>
      <c r="J138" s="86">
        <v>0.1855910407619551</v>
      </c>
      <c r="K138" s="86">
        <v>7.5597199611365806E-12</v>
      </c>
      <c r="L138" s="86">
        <v>0.10004907857892396</v>
      </c>
      <c r="M138" s="86">
        <v>7.5597199611365806E-12</v>
      </c>
      <c r="N138" s="86">
        <v>0.10004907857892396</v>
      </c>
      <c r="O138" s="86">
        <v>7.5597199611365806E-12</v>
      </c>
      <c r="P138" s="86">
        <v>0.10004907857892396</v>
      </c>
      <c r="Q138" s="86">
        <v>7.5597199611365806E-12</v>
      </c>
      <c r="R138" s="86">
        <v>0.10004907857892396</v>
      </c>
      <c r="S138" s="86">
        <v>0.10004907857892396</v>
      </c>
      <c r="T138" s="86">
        <v>0.10004907857892396</v>
      </c>
      <c r="U138" s="86">
        <f t="shared" si="11"/>
        <v>0.10004907861672256</v>
      </c>
      <c r="V138" s="107">
        <f t="shared" si="12"/>
        <v>0.68583643365657498</v>
      </c>
    </row>
    <row r="139" spans="1:22" s="40" customFormat="1" x14ac:dyDescent="0.25">
      <c r="A139" s="14" t="s">
        <v>197</v>
      </c>
      <c r="B139" s="37" t="s">
        <v>198</v>
      </c>
      <c r="C139" s="16" t="s">
        <v>17</v>
      </c>
      <c r="D139" s="17">
        <f>D109-D124</f>
        <v>-228.64001759912009</v>
      </c>
      <c r="E139" s="86">
        <f t="shared" ref="E139:T139" si="20">E109-E124</f>
        <v>-279.34166616232557</v>
      </c>
      <c r="F139" s="86">
        <f>F109-F124</f>
        <v>-1056.222407545579</v>
      </c>
      <c r="G139" s="86">
        <f>G109-G124</f>
        <v>-1088.5285657720333</v>
      </c>
      <c r="H139" s="86">
        <f>H109-H124</f>
        <v>-788.0720002572001</v>
      </c>
      <c r="I139" s="86">
        <f t="shared" si="20"/>
        <v>-9.0976115845051737</v>
      </c>
      <c r="J139" s="86">
        <f t="shared" si="20"/>
        <v>-865.02978803715848</v>
      </c>
      <c r="K139" s="86">
        <f t="shared" si="20"/>
        <v>-156.16898059214239</v>
      </c>
      <c r="L139" s="86">
        <f>L109-L124</f>
        <v>-1408.0120352914171</v>
      </c>
      <c r="M139" s="86">
        <f t="shared" si="20"/>
        <v>-409.73079545486968</v>
      </c>
      <c r="N139" s="86">
        <f t="shared" si="20"/>
        <v>-1597.7832441297523</v>
      </c>
      <c r="O139" s="86">
        <f t="shared" si="20"/>
        <v>-465.48357454797542</v>
      </c>
      <c r="P139" s="86">
        <f t="shared" si="20"/>
        <v>-1838.2929778578639</v>
      </c>
      <c r="Q139" s="86">
        <f t="shared" si="20"/>
        <v>-531.31960611726799</v>
      </c>
      <c r="R139" s="86">
        <f t="shared" si="20"/>
        <v>-2069.4359821155067</v>
      </c>
      <c r="S139" s="86">
        <f t="shared" si="20"/>
        <v>-538.4710394156408</v>
      </c>
      <c r="T139" s="86">
        <f t="shared" si="20"/>
        <v>-2260.2942879094367</v>
      </c>
      <c r="U139" s="86">
        <f t="shared" si="11"/>
        <v>-3198.8001734844347</v>
      </c>
      <c r="V139" s="107">
        <f t="shared" si="12"/>
        <v>-10826.920315598336</v>
      </c>
    </row>
    <row r="140" spans="1:22" s="40" customFormat="1" hidden="1" outlineLevel="1" x14ac:dyDescent="0.25">
      <c r="A140" s="14" t="s">
        <v>199</v>
      </c>
      <c r="B140" s="15" t="s">
        <v>19</v>
      </c>
      <c r="C140" s="16" t="s">
        <v>17</v>
      </c>
      <c r="D140" s="17" t="s">
        <v>224</v>
      </c>
      <c r="E140" s="86" t="s">
        <v>224</v>
      </c>
      <c r="F140" s="86" t="s">
        <v>224</v>
      </c>
      <c r="G140" s="86" t="s">
        <v>224</v>
      </c>
      <c r="H140" s="86" t="s">
        <v>224</v>
      </c>
      <c r="I140" s="86" t="s">
        <v>224</v>
      </c>
      <c r="J140" s="86" t="s">
        <v>224</v>
      </c>
      <c r="K140" s="86" t="s">
        <v>224</v>
      </c>
      <c r="L140" s="86" t="s">
        <v>224</v>
      </c>
      <c r="M140" s="86" t="s">
        <v>224</v>
      </c>
      <c r="N140" s="86" t="s">
        <v>224</v>
      </c>
      <c r="O140" s="86" t="s">
        <v>224</v>
      </c>
      <c r="P140" s="86" t="s">
        <v>224</v>
      </c>
      <c r="Q140" s="86" t="s">
        <v>224</v>
      </c>
      <c r="R140" s="86" t="s">
        <v>224</v>
      </c>
      <c r="S140" s="86" t="s">
        <v>224</v>
      </c>
      <c r="T140" s="86" t="s">
        <v>224</v>
      </c>
      <c r="U140" s="86" t="e">
        <f t="shared" si="11"/>
        <v>#VALUE!</v>
      </c>
      <c r="V140" s="107" t="e">
        <f t="shared" si="12"/>
        <v>#VALUE!</v>
      </c>
    </row>
    <row r="141" spans="1:22" s="40" customFormat="1" ht="31.5" hidden="1" outlineLevel="1" x14ac:dyDescent="0.25">
      <c r="A141" s="14" t="s">
        <v>200</v>
      </c>
      <c r="B141" s="22" t="s">
        <v>21</v>
      </c>
      <c r="C141" s="16" t="s">
        <v>17</v>
      </c>
      <c r="D141" s="17" t="s">
        <v>224</v>
      </c>
      <c r="E141" s="86" t="s">
        <v>224</v>
      </c>
      <c r="F141" s="86" t="s">
        <v>224</v>
      </c>
      <c r="G141" s="86" t="s">
        <v>224</v>
      </c>
      <c r="H141" s="86" t="s">
        <v>224</v>
      </c>
      <c r="I141" s="86" t="s">
        <v>224</v>
      </c>
      <c r="J141" s="86" t="s">
        <v>224</v>
      </c>
      <c r="K141" s="86" t="s">
        <v>224</v>
      </c>
      <c r="L141" s="86" t="s">
        <v>224</v>
      </c>
      <c r="M141" s="86" t="s">
        <v>224</v>
      </c>
      <c r="N141" s="86" t="s">
        <v>224</v>
      </c>
      <c r="O141" s="86" t="s">
        <v>224</v>
      </c>
      <c r="P141" s="86" t="s">
        <v>224</v>
      </c>
      <c r="Q141" s="86" t="s">
        <v>224</v>
      </c>
      <c r="R141" s="86" t="s">
        <v>224</v>
      </c>
      <c r="S141" s="86" t="s">
        <v>224</v>
      </c>
      <c r="T141" s="86" t="s">
        <v>224</v>
      </c>
      <c r="U141" s="86" t="e">
        <f t="shared" si="11"/>
        <v>#VALUE!</v>
      </c>
      <c r="V141" s="107" t="e">
        <f t="shared" si="12"/>
        <v>#VALUE!</v>
      </c>
    </row>
    <row r="142" spans="1:22" s="40" customFormat="1" ht="31.5" hidden="1" outlineLevel="1" x14ac:dyDescent="0.25">
      <c r="A142" s="14" t="s">
        <v>201</v>
      </c>
      <c r="B142" s="22" t="s">
        <v>23</v>
      </c>
      <c r="C142" s="16" t="s">
        <v>17</v>
      </c>
      <c r="D142" s="17" t="s">
        <v>224</v>
      </c>
      <c r="E142" s="86" t="s">
        <v>224</v>
      </c>
      <c r="F142" s="86" t="s">
        <v>224</v>
      </c>
      <c r="G142" s="86" t="s">
        <v>224</v>
      </c>
      <c r="H142" s="86" t="s">
        <v>224</v>
      </c>
      <c r="I142" s="86" t="s">
        <v>224</v>
      </c>
      <c r="J142" s="86" t="s">
        <v>224</v>
      </c>
      <c r="K142" s="86" t="s">
        <v>224</v>
      </c>
      <c r="L142" s="86" t="s">
        <v>224</v>
      </c>
      <c r="M142" s="86" t="s">
        <v>224</v>
      </c>
      <c r="N142" s="86" t="s">
        <v>224</v>
      </c>
      <c r="O142" s="86" t="s">
        <v>224</v>
      </c>
      <c r="P142" s="86" t="s">
        <v>224</v>
      </c>
      <c r="Q142" s="86" t="s">
        <v>224</v>
      </c>
      <c r="R142" s="86" t="s">
        <v>224</v>
      </c>
      <c r="S142" s="86" t="s">
        <v>224</v>
      </c>
      <c r="T142" s="86" t="s">
        <v>224</v>
      </c>
      <c r="U142" s="86" t="e">
        <f t="shared" si="11"/>
        <v>#VALUE!</v>
      </c>
      <c r="V142" s="107" t="e">
        <f t="shared" si="12"/>
        <v>#VALUE!</v>
      </c>
    </row>
    <row r="143" spans="1:22" s="40" customFormat="1" ht="31.5" hidden="1" outlineLevel="1" x14ac:dyDescent="0.25">
      <c r="A143" s="14" t="s">
        <v>202</v>
      </c>
      <c r="B143" s="22" t="s">
        <v>25</v>
      </c>
      <c r="C143" s="16" t="s">
        <v>17</v>
      </c>
      <c r="D143" s="17" t="s">
        <v>224</v>
      </c>
      <c r="E143" s="86" t="s">
        <v>224</v>
      </c>
      <c r="F143" s="86" t="s">
        <v>224</v>
      </c>
      <c r="G143" s="86" t="s">
        <v>224</v>
      </c>
      <c r="H143" s="86" t="s">
        <v>224</v>
      </c>
      <c r="I143" s="86" t="s">
        <v>224</v>
      </c>
      <c r="J143" s="86" t="s">
        <v>224</v>
      </c>
      <c r="K143" s="86" t="s">
        <v>224</v>
      </c>
      <c r="L143" s="86" t="s">
        <v>224</v>
      </c>
      <c r="M143" s="86" t="s">
        <v>224</v>
      </c>
      <c r="N143" s="86" t="s">
        <v>224</v>
      </c>
      <c r="O143" s="86" t="s">
        <v>224</v>
      </c>
      <c r="P143" s="86" t="s">
        <v>224</v>
      </c>
      <c r="Q143" s="86" t="s">
        <v>224</v>
      </c>
      <c r="R143" s="86" t="s">
        <v>224</v>
      </c>
      <c r="S143" s="86" t="s">
        <v>224</v>
      </c>
      <c r="T143" s="86" t="s">
        <v>224</v>
      </c>
      <c r="U143" s="86" t="e">
        <f t="shared" si="11"/>
        <v>#VALUE!</v>
      </c>
      <c r="V143" s="107" t="e">
        <f t="shared" si="12"/>
        <v>#VALUE!</v>
      </c>
    </row>
    <row r="144" spans="1:22" s="40" customFormat="1" hidden="1" outlineLevel="1" x14ac:dyDescent="0.25">
      <c r="A144" s="14" t="s">
        <v>203</v>
      </c>
      <c r="B144" s="15" t="s">
        <v>27</v>
      </c>
      <c r="C144" s="16" t="s">
        <v>17</v>
      </c>
      <c r="D144" s="17" t="s">
        <v>224</v>
      </c>
      <c r="E144" s="86" t="s">
        <v>224</v>
      </c>
      <c r="F144" s="86" t="s">
        <v>224</v>
      </c>
      <c r="G144" s="86" t="s">
        <v>224</v>
      </c>
      <c r="H144" s="86" t="s">
        <v>224</v>
      </c>
      <c r="I144" s="86" t="s">
        <v>224</v>
      </c>
      <c r="J144" s="86" t="s">
        <v>224</v>
      </c>
      <c r="K144" s="86" t="s">
        <v>224</v>
      </c>
      <c r="L144" s="86" t="s">
        <v>224</v>
      </c>
      <c r="M144" s="86" t="s">
        <v>224</v>
      </c>
      <c r="N144" s="86" t="s">
        <v>224</v>
      </c>
      <c r="O144" s="86" t="s">
        <v>224</v>
      </c>
      <c r="P144" s="86" t="s">
        <v>224</v>
      </c>
      <c r="Q144" s="86" t="s">
        <v>224</v>
      </c>
      <c r="R144" s="86" t="s">
        <v>224</v>
      </c>
      <c r="S144" s="86" t="s">
        <v>224</v>
      </c>
      <c r="T144" s="86" t="s">
        <v>224</v>
      </c>
      <c r="U144" s="86" t="e">
        <f t="shared" si="11"/>
        <v>#VALUE!</v>
      </c>
      <c r="V144" s="107" t="e">
        <f t="shared" si="12"/>
        <v>#VALUE!</v>
      </c>
    </row>
    <row r="145" spans="1:22" s="40" customFormat="1" collapsed="1" x14ac:dyDescent="0.25">
      <c r="A145" s="14" t="s">
        <v>204</v>
      </c>
      <c r="B145" s="15" t="s">
        <v>29</v>
      </c>
      <c r="C145" s="16" t="s">
        <v>17</v>
      </c>
      <c r="D145" s="17">
        <f>D115-D130</f>
        <v>-228.64001759912003</v>
      </c>
      <c r="E145" s="86">
        <f t="shared" ref="E145:T145" si="21">E115-E130</f>
        <v>-281.11359836232555</v>
      </c>
      <c r="F145" s="86">
        <f t="shared" si="21"/>
        <v>-887.66981739249354</v>
      </c>
      <c r="G145" s="86">
        <f t="shared" si="21"/>
        <v>-478.77666608822159</v>
      </c>
      <c r="H145" s="86">
        <f>H115-H130</f>
        <v>-315.98091168617515</v>
      </c>
      <c r="I145" s="86">
        <f t="shared" si="21"/>
        <v>-276.76102751286953</v>
      </c>
      <c r="J145" s="86">
        <f>J115-J130</f>
        <v>-779.14937127231417</v>
      </c>
      <c r="K145" s="86">
        <f t="shared" si="21"/>
        <v>-384.42801184248663</v>
      </c>
      <c r="L145" s="86">
        <f t="shared" si="21"/>
        <v>-358.3144755740347</v>
      </c>
      <c r="M145" s="86">
        <f t="shared" si="21"/>
        <v>-409.73079545489952</v>
      </c>
      <c r="N145" s="86">
        <f t="shared" si="21"/>
        <v>-413.7024356459433</v>
      </c>
      <c r="O145" s="86">
        <f t="shared" si="21"/>
        <v>-465.48357454800509</v>
      </c>
      <c r="P145" s="86">
        <f t="shared" si="21"/>
        <v>-510.98465123983999</v>
      </c>
      <c r="Q145" s="86">
        <f t="shared" si="21"/>
        <v>-531.3196061172971</v>
      </c>
      <c r="R145" s="86">
        <f t="shared" si="21"/>
        <v>-597.6016417695779</v>
      </c>
      <c r="S145" s="86">
        <f t="shared" si="21"/>
        <v>-538.98458990476047</v>
      </c>
      <c r="T145" s="86">
        <f t="shared" si="21"/>
        <v>-655.8356812549705</v>
      </c>
      <c r="U145" s="86">
        <f t="shared" si="11"/>
        <v>-3085.4842714685401</v>
      </c>
      <c r="V145" s="107">
        <f t="shared" si="12"/>
        <v>-3631.5691684428557</v>
      </c>
    </row>
    <row r="146" spans="1:22" s="40" customFormat="1" hidden="1" outlineLevel="1" x14ac:dyDescent="0.25">
      <c r="A146" s="14" t="s">
        <v>205</v>
      </c>
      <c r="B146" s="15" t="s">
        <v>31</v>
      </c>
      <c r="C146" s="16" t="s">
        <v>17</v>
      </c>
      <c r="D146" s="17" t="s">
        <v>224</v>
      </c>
      <c r="E146" s="86" t="s">
        <v>224</v>
      </c>
      <c r="F146" s="86" t="s">
        <v>224</v>
      </c>
      <c r="G146" s="86" t="s">
        <v>224</v>
      </c>
      <c r="H146" s="86" t="s">
        <v>224</v>
      </c>
      <c r="I146" s="86" t="s">
        <v>224</v>
      </c>
      <c r="J146" s="86" t="s">
        <v>224</v>
      </c>
      <c r="K146" s="86" t="s">
        <v>224</v>
      </c>
      <c r="L146" s="86" t="s">
        <v>224</v>
      </c>
      <c r="M146" s="86" t="s">
        <v>224</v>
      </c>
      <c r="N146" s="86" t="s">
        <v>224</v>
      </c>
      <c r="O146" s="86" t="s">
        <v>224</v>
      </c>
      <c r="P146" s="86" t="s">
        <v>224</v>
      </c>
      <c r="Q146" s="86" t="s">
        <v>224</v>
      </c>
      <c r="R146" s="86" t="s">
        <v>224</v>
      </c>
      <c r="S146" s="86" t="s">
        <v>224</v>
      </c>
      <c r="T146" s="86" t="s">
        <v>224</v>
      </c>
      <c r="U146" s="86" t="e">
        <f t="shared" si="11"/>
        <v>#VALUE!</v>
      </c>
      <c r="V146" s="107" t="e">
        <f t="shared" si="12"/>
        <v>#VALUE!</v>
      </c>
    </row>
    <row r="147" spans="1:22" s="40" customFormat="1" ht="31.5" collapsed="1" x14ac:dyDescent="0.25">
      <c r="A147" s="14" t="s">
        <v>206</v>
      </c>
      <c r="B147" s="38" t="s">
        <v>33</v>
      </c>
      <c r="C147" s="16" t="s">
        <v>17</v>
      </c>
      <c r="D147" s="17">
        <f>D117-D132</f>
        <v>0</v>
      </c>
      <c r="E147" s="86">
        <f t="shared" ref="E147:T148" si="22">E117-E132</f>
        <v>-4.6782999999993535E-4</v>
      </c>
      <c r="F147" s="86">
        <f t="shared" si="22"/>
        <v>0</v>
      </c>
      <c r="G147" s="86">
        <f t="shared" si="22"/>
        <v>1.2930054023200004</v>
      </c>
      <c r="H147" s="86">
        <f t="shared" si="22"/>
        <v>-2.0016949242585014E-7</v>
      </c>
      <c r="I147" s="86">
        <f t="shared" si="22"/>
        <v>-1.7279999156016856E-10</v>
      </c>
      <c r="J147" s="86">
        <f t="shared" si="22"/>
        <v>0.94676487448966018</v>
      </c>
      <c r="K147" s="86">
        <f t="shared" si="22"/>
        <v>0</v>
      </c>
      <c r="L147" s="86">
        <f t="shared" si="22"/>
        <v>9.7683059742270789E-2</v>
      </c>
      <c r="M147" s="86">
        <f t="shared" si="22"/>
        <v>0</v>
      </c>
      <c r="N147" s="86">
        <f t="shared" si="22"/>
        <v>4.1097233078055115</v>
      </c>
      <c r="O147" s="86">
        <f t="shared" si="22"/>
        <v>0</v>
      </c>
      <c r="P147" s="86">
        <f t="shared" si="22"/>
        <v>1.419119045406124</v>
      </c>
      <c r="Q147" s="86">
        <f t="shared" si="22"/>
        <v>0</v>
      </c>
      <c r="R147" s="86">
        <f t="shared" si="22"/>
        <v>0.11335417480443966</v>
      </c>
      <c r="S147" s="86">
        <f t="shared" si="22"/>
        <v>0.11335417480443966</v>
      </c>
      <c r="T147" s="86">
        <f t="shared" si="22"/>
        <v>0.11335417480443966</v>
      </c>
      <c r="U147" s="86">
        <f t="shared" si="11"/>
        <v>1.4063595769516399</v>
      </c>
      <c r="V147" s="107">
        <f t="shared" si="12"/>
        <v>6.7999984368829534</v>
      </c>
    </row>
    <row r="148" spans="1:22" s="40" customFormat="1" x14ac:dyDescent="0.25">
      <c r="A148" s="14" t="s">
        <v>207</v>
      </c>
      <c r="B148" s="15" t="s">
        <v>35</v>
      </c>
      <c r="C148" s="16" t="s">
        <v>17</v>
      </c>
      <c r="D148" s="17">
        <f>D118-D133</f>
        <v>0</v>
      </c>
      <c r="E148" s="86">
        <f t="shared" si="22"/>
        <v>0</v>
      </c>
      <c r="F148" s="86">
        <f t="shared" si="22"/>
        <v>-154.21034251308612</v>
      </c>
      <c r="G148" s="86">
        <f t="shared" si="22"/>
        <v>-622.70350014374628</v>
      </c>
      <c r="H148" s="86">
        <f t="shared" si="22"/>
        <v>-491.9233238771273</v>
      </c>
      <c r="I148" s="86">
        <f t="shared" si="22"/>
        <v>267.66341592850705</v>
      </c>
      <c r="J148" s="86">
        <f t="shared" si="22"/>
        <v>-87.569545802382578</v>
      </c>
      <c r="K148" s="86">
        <f t="shared" si="22"/>
        <v>228.25903125031442</v>
      </c>
      <c r="L148" s="86">
        <f t="shared" si="22"/>
        <v>-1050.1954390914398</v>
      </c>
      <c r="M148" s="86">
        <f t="shared" si="22"/>
        <v>0</v>
      </c>
      <c r="N148" s="86">
        <f t="shared" si="22"/>
        <v>-1188.5907281059297</v>
      </c>
      <c r="O148" s="86">
        <f t="shared" si="22"/>
        <v>0</v>
      </c>
      <c r="P148" s="86">
        <f t="shared" si="22"/>
        <v>-1329.1276419777444</v>
      </c>
      <c r="Q148" s="86">
        <f t="shared" si="22"/>
        <v>0</v>
      </c>
      <c r="R148" s="86">
        <f t="shared" si="22"/>
        <v>-1472.3478908350478</v>
      </c>
      <c r="S148" s="86">
        <f t="shared" si="22"/>
        <v>0</v>
      </c>
      <c r="T148" s="86">
        <f t="shared" si="22"/>
        <v>-1604.9721571435878</v>
      </c>
      <c r="U148" s="86">
        <f t="shared" si="11"/>
        <v>-126.78105296492481</v>
      </c>
      <c r="V148" s="107">
        <f t="shared" si="12"/>
        <v>-7224.7267268332589</v>
      </c>
    </row>
    <row r="149" spans="1:22" s="40" customFormat="1" hidden="1" outlineLevel="1" x14ac:dyDescent="0.25">
      <c r="A149" s="14" t="s">
        <v>208</v>
      </c>
      <c r="B149" s="15" t="s">
        <v>37</v>
      </c>
      <c r="C149" s="16" t="s">
        <v>17</v>
      </c>
      <c r="D149" s="17" t="s">
        <v>224</v>
      </c>
      <c r="E149" s="86" t="s">
        <v>224</v>
      </c>
      <c r="F149" s="86" t="s">
        <v>224</v>
      </c>
      <c r="G149" s="86" t="s">
        <v>224</v>
      </c>
      <c r="H149" s="86" t="s">
        <v>224</v>
      </c>
      <c r="I149" s="86" t="s">
        <v>224</v>
      </c>
      <c r="J149" s="86" t="s">
        <v>224</v>
      </c>
      <c r="K149" s="86" t="s">
        <v>224</v>
      </c>
      <c r="L149" s="86" t="s">
        <v>224</v>
      </c>
      <c r="M149" s="86" t="s">
        <v>224</v>
      </c>
      <c r="N149" s="86" t="s">
        <v>224</v>
      </c>
      <c r="O149" s="86" t="s">
        <v>224</v>
      </c>
      <c r="P149" s="86" t="s">
        <v>224</v>
      </c>
      <c r="Q149" s="86" t="s">
        <v>224</v>
      </c>
      <c r="R149" s="86" t="s">
        <v>224</v>
      </c>
      <c r="S149" s="86" t="s">
        <v>224</v>
      </c>
      <c r="T149" s="86" t="s">
        <v>224</v>
      </c>
      <c r="U149" s="86" t="e">
        <f t="shared" si="11"/>
        <v>#VALUE!</v>
      </c>
      <c r="V149" s="107" t="e">
        <f t="shared" si="12"/>
        <v>#VALUE!</v>
      </c>
    </row>
    <row r="150" spans="1:22" s="40" customFormat="1" ht="31.5" hidden="1" outlineLevel="1" x14ac:dyDescent="0.25">
      <c r="A150" s="14" t="s">
        <v>209</v>
      </c>
      <c r="B150" s="38" t="s">
        <v>39</v>
      </c>
      <c r="C150" s="16" t="s">
        <v>17</v>
      </c>
      <c r="D150" s="17" t="s">
        <v>224</v>
      </c>
      <c r="E150" s="86" t="s">
        <v>224</v>
      </c>
      <c r="F150" s="86" t="s">
        <v>224</v>
      </c>
      <c r="G150" s="86" t="s">
        <v>224</v>
      </c>
      <c r="H150" s="86" t="s">
        <v>224</v>
      </c>
      <c r="I150" s="86" t="s">
        <v>224</v>
      </c>
      <c r="J150" s="86" t="s">
        <v>224</v>
      </c>
      <c r="K150" s="86" t="s">
        <v>224</v>
      </c>
      <c r="L150" s="86" t="s">
        <v>224</v>
      </c>
      <c r="M150" s="86" t="s">
        <v>224</v>
      </c>
      <c r="N150" s="86" t="s">
        <v>224</v>
      </c>
      <c r="O150" s="86" t="s">
        <v>224</v>
      </c>
      <c r="P150" s="86" t="s">
        <v>224</v>
      </c>
      <c r="Q150" s="86" t="s">
        <v>224</v>
      </c>
      <c r="R150" s="86" t="s">
        <v>224</v>
      </c>
      <c r="S150" s="86" t="s">
        <v>224</v>
      </c>
      <c r="T150" s="86" t="s">
        <v>224</v>
      </c>
      <c r="U150" s="86" t="e">
        <f t="shared" si="11"/>
        <v>#VALUE!</v>
      </c>
      <c r="V150" s="107" t="e">
        <f t="shared" si="12"/>
        <v>#VALUE!</v>
      </c>
    </row>
    <row r="151" spans="1:22" s="40" customFormat="1" hidden="1" outlineLevel="1" x14ac:dyDescent="0.25">
      <c r="A151" s="14" t="s">
        <v>210</v>
      </c>
      <c r="B151" s="23" t="s">
        <v>41</v>
      </c>
      <c r="C151" s="16" t="s">
        <v>17</v>
      </c>
      <c r="D151" s="17" t="s">
        <v>224</v>
      </c>
      <c r="E151" s="86" t="s">
        <v>224</v>
      </c>
      <c r="F151" s="86" t="s">
        <v>224</v>
      </c>
      <c r="G151" s="86" t="s">
        <v>224</v>
      </c>
      <c r="H151" s="86" t="s">
        <v>224</v>
      </c>
      <c r="I151" s="86" t="s">
        <v>224</v>
      </c>
      <c r="J151" s="86" t="s">
        <v>224</v>
      </c>
      <c r="K151" s="86" t="s">
        <v>224</v>
      </c>
      <c r="L151" s="86" t="s">
        <v>224</v>
      </c>
      <c r="M151" s="86" t="s">
        <v>224</v>
      </c>
      <c r="N151" s="86" t="s">
        <v>224</v>
      </c>
      <c r="O151" s="86" t="s">
        <v>224</v>
      </c>
      <c r="P151" s="86" t="s">
        <v>224</v>
      </c>
      <c r="Q151" s="86" t="s">
        <v>224</v>
      </c>
      <c r="R151" s="86" t="s">
        <v>224</v>
      </c>
      <c r="S151" s="86" t="s">
        <v>224</v>
      </c>
      <c r="T151" s="86" t="s">
        <v>224</v>
      </c>
      <c r="U151" s="86" t="e">
        <f t="shared" si="11"/>
        <v>#VALUE!</v>
      </c>
      <c r="V151" s="107" t="e">
        <f t="shared" si="12"/>
        <v>#VALUE!</v>
      </c>
    </row>
    <row r="152" spans="1:22" s="40" customFormat="1" hidden="1" outlineLevel="1" x14ac:dyDescent="0.25">
      <c r="A152" s="14" t="s">
        <v>211</v>
      </c>
      <c r="B152" s="23" t="s">
        <v>43</v>
      </c>
      <c r="C152" s="16" t="s">
        <v>17</v>
      </c>
      <c r="D152" s="17" t="s">
        <v>224</v>
      </c>
      <c r="E152" s="86" t="s">
        <v>224</v>
      </c>
      <c r="F152" s="86" t="s">
        <v>224</v>
      </c>
      <c r="G152" s="86" t="s">
        <v>224</v>
      </c>
      <c r="H152" s="86" t="s">
        <v>224</v>
      </c>
      <c r="I152" s="86" t="s">
        <v>224</v>
      </c>
      <c r="J152" s="86" t="s">
        <v>224</v>
      </c>
      <c r="K152" s="86" t="s">
        <v>224</v>
      </c>
      <c r="L152" s="86" t="s">
        <v>224</v>
      </c>
      <c r="M152" s="86" t="s">
        <v>224</v>
      </c>
      <c r="N152" s="86" t="s">
        <v>224</v>
      </c>
      <c r="O152" s="86" t="s">
        <v>224</v>
      </c>
      <c r="P152" s="86" t="s">
        <v>224</v>
      </c>
      <c r="Q152" s="86" t="s">
        <v>224</v>
      </c>
      <c r="R152" s="86" t="s">
        <v>224</v>
      </c>
      <c r="S152" s="86" t="s">
        <v>224</v>
      </c>
      <c r="T152" s="86" t="s">
        <v>224</v>
      </c>
      <c r="U152" s="86" t="e">
        <f t="shared" ref="U152:U158" si="23">G152+I152+K152+M152+O152+Q152+S152</f>
        <v>#VALUE!</v>
      </c>
      <c r="V152" s="107" t="e">
        <f t="shared" ref="V152:V158" si="24">H152+J152+L152+N152+P152+R152+T152</f>
        <v>#VALUE!</v>
      </c>
    </row>
    <row r="153" spans="1:22" s="40" customFormat="1" collapsed="1" x14ac:dyDescent="0.25">
      <c r="A153" s="14" t="s">
        <v>212</v>
      </c>
      <c r="B153" s="15" t="s">
        <v>45</v>
      </c>
      <c r="C153" s="16" t="s">
        <v>17</v>
      </c>
      <c r="D153" s="17">
        <f>D123-D138</f>
        <v>0</v>
      </c>
      <c r="E153" s="86">
        <f t="shared" ref="E153:T153" si="25">E123-E138</f>
        <v>1.7724000300000042</v>
      </c>
      <c r="F153" s="86">
        <f t="shared" si="25"/>
        <v>-14.34224764</v>
      </c>
      <c r="G153" s="86">
        <f t="shared" si="25"/>
        <v>11.658595057614715</v>
      </c>
      <c r="H153" s="86">
        <f t="shared" si="25"/>
        <v>19.832235506271136</v>
      </c>
      <c r="I153" s="86">
        <f t="shared" si="25"/>
        <v>3.0238879844546322E-11</v>
      </c>
      <c r="J153" s="86">
        <f t="shared" si="25"/>
        <v>0.74236416304782027</v>
      </c>
      <c r="K153" s="86">
        <f t="shared" si="25"/>
        <v>3.0238879844546322E-11</v>
      </c>
      <c r="L153" s="86">
        <f t="shared" si="25"/>
        <v>0.4001963143156958</v>
      </c>
      <c r="M153" s="86">
        <f t="shared" si="25"/>
        <v>3.0238879844546322E-11</v>
      </c>
      <c r="N153" s="86">
        <f t="shared" si="25"/>
        <v>0.4001963143156958</v>
      </c>
      <c r="O153" s="86">
        <f t="shared" si="25"/>
        <v>3.0238879844546322E-11</v>
      </c>
      <c r="P153" s="86">
        <f t="shared" si="25"/>
        <v>0.4001963143156958</v>
      </c>
      <c r="Q153" s="86">
        <f t="shared" si="25"/>
        <v>3.0238879844546322E-11</v>
      </c>
      <c r="R153" s="86">
        <f t="shared" si="25"/>
        <v>0.4001963143156958</v>
      </c>
      <c r="S153" s="86">
        <f t="shared" si="25"/>
        <v>0.4001963143156958</v>
      </c>
      <c r="T153" s="86">
        <f t="shared" si="25"/>
        <v>0.4001963143156958</v>
      </c>
      <c r="U153" s="86">
        <f t="shared" si="23"/>
        <v>12.058791372081606</v>
      </c>
      <c r="V153" s="107">
        <f t="shared" si="24"/>
        <v>22.575581240897439</v>
      </c>
    </row>
    <row r="154" spans="1:22" s="40" customFormat="1" x14ac:dyDescent="0.25">
      <c r="A154" s="14" t="s">
        <v>213</v>
      </c>
      <c r="B154" s="37" t="s">
        <v>214</v>
      </c>
      <c r="C154" s="16" t="s">
        <v>17</v>
      </c>
      <c r="D154" s="17">
        <v>0</v>
      </c>
      <c r="E154" s="86">
        <v>0</v>
      </c>
      <c r="F154" s="86">
        <v>0</v>
      </c>
      <c r="G154" s="86">
        <v>0</v>
      </c>
      <c r="H154" s="86">
        <v>0</v>
      </c>
      <c r="I154" s="86">
        <v>0</v>
      </c>
      <c r="J154" s="86">
        <v>0</v>
      </c>
      <c r="K154" s="86">
        <v>0</v>
      </c>
      <c r="L154" s="86">
        <v>0</v>
      </c>
      <c r="M154" s="86">
        <v>0</v>
      </c>
      <c r="N154" s="86">
        <v>0</v>
      </c>
      <c r="O154" s="86">
        <v>0</v>
      </c>
      <c r="P154" s="86">
        <v>0</v>
      </c>
      <c r="Q154" s="86">
        <v>0</v>
      </c>
      <c r="R154" s="86">
        <v>0</v>
      </c>
      <c r="S154" s="86">
        <v>0</v>
      </c>
      <c r="T154" s="86">
        <v>0</v>
      </c>
      <c r="U154" s="86">
        <f t="shared" si="23"/>
        <v>0</v>
      </c>
      <c r="V154" s="107">
        <f t="shared" si="24"/>
        <v>0</v>
      </c>
    </row>
    <row r="155" spans="1:22" s="40" customFormat="1" x14ac:dyDescent="0.25">
      <c r="A155" s="14" t="s">
        <v>215</v>
      </c>
      <c r="B155" s="21" t="s">
        <v>216</v>
      </c>
      <c r="C155" s="16" t="s">
        <v>17</v>
      </c>
      <c r="D155" s="17">
        <v>0</v>
      </c>
      <c r="E155" s="86">
        <v>0</v>
      </c>
      <c r="F155" s="86">
        <v>0</v>
      </c>
      <c r="G155" s="86">
        <v>0</v>
      </c>
      <c r="H155" s="86">
        <v>0</v>
      </c>
      <c r="I155" s="86">
        <v>0</v>
      </c>
      <c r="J155" s="86">
        <v>0</v>
      </c>
      <c r="K155" s="86">
        <v>0</v>
      </c>
      <c r="L155" s="86">
        <v>0</v>
      </c>
      <c r="M155" s="86">
        <v>0</v>
      </c>
      <c r="N155" s="86">
        <v>0</v>
      </c>
      <c r="O155" s="86">
        <v>0</v>
      </c>
      <c r="P155" s="86">
        <v>0</v>
      </c>
      <c r="Q155" s="86">
        <v>0</v>
      </c>
      <c r="R155" s="86">
        <v>0</v>
      </c>
      <c r="S155" s="86">
        <v>0</v>
      </c>
      <c r="T155" s="86">
        <v>0</v>
      </c>
      <c r="U155" s="86">
        <f t="shared" si="23"/>
        <v>0</v>
      </c>
      <c r="V155" s="107">
        <f t="shared" si="24"/>
        <v>0</v>
      </c>
    </row>
    <row r="156" spans="1:22" s="40" customFormat="1" x14ac:dyDescent="0.25">
      <c r="A156" s="14" t="s">
        <v>217</v>
      </c>
      <c r="B156" s="21" t="s">
        <v>218</v>
      </c>
      <c r="C156" s="16" t="s">
        <v>17</v>
      </c>
      <c r="D156" s="17">
        <v>0</v>
      </c>
      <c r="E156" s="86">
        <v>0</v>
      </c>
      <c r="F156" s="86">
        <v>0</v>
      </c>
      <c r="G156" s="86">
        <v>0</v>
      </c>
      <c r="H156" s="86">
        <v>0</v>
      </c>
      <c r="I156" s="86">
        <v>0</v>
      </c>
      <c r="J156" s="86">
        <v>0</v>
      </c>
      <c r="K156" s="86">
        <v>0</v>
      </c>
      <c r="L156" s="86">
        <v>0</v>
      </c>
      <c r="M156" s="86">
        <v>0</v>
      </c>
      <c r="N156" s="86">
        <v>0</v>
      </c>
      <c r="O156" s="86">
        <v>0</v>
      </c>
      <c r="P156" s="86">
        <v>0</v>
      </c>
      <c r="Q156" s="86">
        <v>0</v>
      </c>
      <c r="R156" s="86">
        <v>0</v>
      </c>
      <c r="S156" s="86">
        <v>0</v>
      </c>
      <c r="T156" s="86">
        <v>0</v>
      </c>
      <c r="U156" s="86">
        <f t="shared" si="23"/>
        <v>0</v>
      </c>
      <c r="V156" s="107">
        <f t="shared" si="24"/>
        <v>0</v>
      </c>
    </row>
    <row r="157" spans="1:22" s="40" customFormat="1" x14ac:dyDescent="0.25">
      <c r="A157" s="14" t="s">
        <v>219</v>
      </c>
      <c r="B157" s="21" t="s">
        <v>220</v>
      </c>
      <c r="C157" s="16" t="s">
        <v>17</v>
      </c>
      <c r="D157" s="17">
        <v>0</v>
      </c>
      <c r="E157" s="86">
        <v>0</v>
      </c>
      <c r="F157" s="86">
        <v>0</v>
      </c>
      <c r="G157" s="86">
        <v>0</v>
      </c>
      <c r="H157" s="86">
        <v>0</v>
      </c>
      <c r="I157" s="86">
        <v>0</v>
      </c>
      <c r="J157" s="86">
        <v>0</v>
      </c>
      <c r="K157" s="86">
        <v>0</v>
      </c>
      <c r="L157" s="86">
        <v>0</v>
      </c>
      <c r="M157" s="86">
        <v>0</v>
      </c>
      <c r="N157" s="86">
        <v>0</v>
      </c>
      <c r="O157" s="86">
        <v>0</v>
      </c>
      <c r="P157" s="86">
        <v>0</v>
      </c>
      <c r="Q157" s="86">
        <v>0</v>
      </c>
      <c r="R157" s="86">
        <v>0</v>
      </c>
      <c r="S157" s="86">
        <v>0</v>
      </c>
      <c r="T157" s="86">
        <v>0</v>
      </c>
      <c r="U157" s="86">
        <f t="shared" si="23"/>
        <v>0</v>
      </c>
      <c r="V157" s="107">
        <f t="shared" si="24"/>
        <v>0</v>
      </c>
    </row>
    <row r="158" spans="1:22" s="40" customFormat="1" ht="18" customHeight="1" thickBot="1" x14ac:dyDescent="0.3">
      <c r="A158" s="30" t="s">
        <v>221</v>
      </c>
      <c r="B158" s="21" t="s">
        <v>222</v>
      </c>
      <c r="C158" s="32" t="s">
        <v>17</v>
      </c>
      <c r="D158" s="33">
        <v>0</v>
      </c>
      <c r="E158" s="110">
        <v>0</v>
      </c>
      <c r="F158" s="110">
        <v>0</v>
      </c>
      <c r="G158" s="110">
        <v>0</v>
      </c>
      <c r="H158" s="110">
        <v>0</v>
      </c>
      <c r="I158" s="110">
        <v>0</v>
      </c>
      <c r="J158" s="110">
        <v>0</v>
      </c>
      <c r="K158" s="110">
        <v>0</v>
      </c>
      <c r="L158" s="110">
        <v>0</v>
      </c>
      <c r="M158" s="110">
        <v>0</v>
      </c>
      <c r="N158" s="110">
        <v>0</v>
      </c>
      <c r="O158" s="110">
        <v>0</v>
      </c>
      <c r="P158" s="110">
        <v>0</v>
      </c>
      <c r="Q158" s="110">
        <v>0</v>
      </c>
      <c r="R158" s="110">
        <v>0</v>
      </c>
      <c r="S158" s="110">
        <v>0</v>
      </c>
      <c r="T158" s="110">
        <v>0</v>
      </c>
      <c r="U158" s="110">
        <f t="shared" si="23"/>
        <v>0</v>
      </c>
      <c r="V158" s="111">
        <f t="shared" si="24"/>
        <v>0</v>
      </c>
    </row>
    <row r="159" spans="1:22" s="40" customFormat="1" ht="18" customHeight="1" x14ac:dyDescent="0.25">
      <c r="A159" s="8" t="s">
        <v>223</v>
      </c>
      <c r="B159" s="9" t="s">
        <v>108</v>
      </c>
      <c r="C159" s="10" t="s">
        <v>224</v>
      </c>
      <c r="D159" s="11"/>
      <c r="E159" s="105"/>
      <c r="F159" s="105"/>
      <c r="G159" s="105"/>
      <c r="H159" s="105"/>
      <c r="I159" s="105"/>
      <c r="J159" s="105"/>
      <c r="K159" s="105"/>
      <c r="L159" s="105"/>
      <c r="M159" s="105"/>
      <c r="N159" s="105"/>
      <c r="O159" s="105"/>
      <c r="P159" s="105"/>
      <c r="Q159" s="105"/>
      <c r="R159" s="105"/>
      <c r="S159" s="105"/>
      <c r="T159" s="105"/>
      <c r="U159" s="105"/>
      <c r="V159" s="106"/>
    </row>
    <row r="160" spans="1:22" s="40" customFormat="1" ht="37.5" customHeight="1" x14ac:dyDescent="0.25">
      <c r="A160" s="14" t="s">
        <v>225</v>
      </c>
      <c r="B160" s="21" t="s">
        <v>226</v>
      </c>
      <c r="C160" s="16" t="s">
        <v>17</v>
      </c>
      <c r="D160" s="17">
        <f>D109+D105+D69</f>
        <v>-190.98149259912003</v>
      </c>
      <c r="E160" s="86">
        <f t="shared" ref="E160:T160" si="26">E109+E105+E69</f>
        <v>37.13349783767444</v>
      </c>
      <c r="F160" s="86">
        <f t="shared" si="26"/>
        <v>-599.91840581557904</v>
      </c>
      <c r="G160" s="86">
        <f t="shared" si="26"/>
        <v>-606.22354595501952</v>
      </c>
      <c r="H160" s="86">
        <f t="shared" si="26"/>
        <v>-443.27056198417745</v>
      </c>
      <c r="I160" s="86">
        <f t="shared" si="26"/>
        <v>498.93034727336851</v>
      </c>
      <c r="J160" s="86">
        <f t="shared" si="26"/>
        <v>-406.59678057811936</v>
      </c>
      <c r="K160" s="86">
        <f t="shared" si="26"/>
        <v>341.85609601382208</v>
      </c>
      <c r="L160" s="86">
        <f t="shared" si="26"/>
        <v>-961.04103529141707</v>
      </c>
      <c r="M160" s="86">
        <f t="shared" si="26"/>
        <v>26.053327435412996</v>
      </c>
      <c r="N160" s="86">
        <f t="shared" si="26"/>
        <v>-1149.6622441297523</v>
      </c>
      <c r="O160" s="86">
        <f t="shared" si="26"/>
        <v>-41.047246430969096</v>
      </c>
      <c r="P160" s="86">
        <f t="shared" si="26"/>
        <v>-1387.5819778578639</v>
      </c>
      <c r="Q160" s="86">
        <f t="shared" si="26"/>
        <v>-123.34228589258458</v>
      </c>
      <c r="R160" s="86">
        <f t="shared" si="26"/>
        <v>-1613.1409821155066</v>
      </c>
      <c r="S160" s="86">
        <f t="shared" si="26"/>
        <v>-161.62535546021087</v>
      </c>
      <c r="T160" s="86">
        <f t="shared" si="26"/>
        <v>-1803.9992879094366</v>
      </c>
      <c r="U160" s="86">
        <f t="shared" ref="U160:U164" si="27">G160+I160+K160+M160+O160+Q160+S160</f>
        <v>-65.398663016180478</v>
      </c>
      <c r="V160" s="107">
        <f t="shared" ref="V160:V164" si="28">H160+J160+L160+N160+P160+R160+T160</f>
        <v>-7765.2928698662727</v>
      </c>
    </row>
    <row r="161" spans="1:22" s="40" customFormat="1" ht="18" customHeight="1" x14ac:dyDescent="0.25">
      <c r="A161" s="14" t="s">
        <v>227</v>
      </c>
      <c r="B161" s="21" t="s">
        <v>228</v>
      </c>
      <c r="C161" s="16" t="s">
        <v>17</v>
      </c>
      <c r="D161" s="17">
        <v>0</v>
      </c>
      <c r="E161" s="86">
        <f>D163</f>
        <v>342.45400000000001</v>
      </c>
      <c r="F161" s="86">
        <f>E163</f>
        <v>422.637</v>
      </c>
      <c r="G161" s="86">
        <f t="shared" ref="F161:G162" si="29">F163</f>
        <v>458.89100000000002</v>
      </c>
      <c r="H161" s="86">
        <f>F163</f>
        <v>458.89100000000002</v>
      </c>
      <c r="I161" s="86">
        <f t="shared" ref="H161:T162" si="30">G163</f>
        <v>495.14537655353428</v>
      </c>
      <c r="J161" s="86">
        <f t="shared" si="30"/>
        <v>560.42645044065569</v>
      </c>
      <c r="K161" s="86">
        <f t="shared" si="30"/>
        <v>531.39944830753439</v>
      </c>
      <c r="L161" s="86">
        <f t="shared" si="30"/>
        <v>141.35873070031045</v>
      </c>
      <c r="M161" s="86">
        <f t="shared" si="30"/>
        <v>567.65352006153421</v>
      </c>
      <c r="N161" s="86">
        <f t="shared" si="30"/>
        <v>141.35873070031045</v>
      </c>
      <c r="O161" s="86">
        <f t="shared" si="30"/>
        <v>603.90759181553426</v>
      </c>
      <c r="P161" s="86">
        <f t="shared" si="30"/>
        <v>141.35873070031045</v>
      </c>
      <c r="Q161" s="86">
        <f t="shared" si="30"/>
        <v>640.16166356953431</v>
      </c>
      <c r="R161" s="86">
        <f t="shared" si="30"/>
        <v>141.35873070031045</v>
      </c>
      <c r="S161" s="86">
        <f t="shared" si="30"/>
        <v>640.16166356953431</v>
      </c>
      <c r="T161" s="86">
        <f t="shared" si="30"/>
        <v>141.35873070031045</v>
      </c>
      <c r="U161" s="86">
        <f t="shared" si="27"/>
        <v>3937.3202638772063</v>
      </c>
      <c r="V161" s="107">
        <f t="shared" si="28"/>
        <v>1726.1111039422076</v>
      </c>
    </row>
    <row r="162" spans="1:22" s="40" customFormat="1" ht="18" customHeight="1" x14ac:dyDescent="0.25">
      <c r="A162" s="14" t="s">
        <v>229</v>
      </c>
      <c r="B162" s="22" t="s">
        <v>230</v>
      </c>
      <c r="C162" s="16" t="s">
        <v>17</v>
      </c>
      <c r="D162" s="17">
        <v>0</v>
      </c>
      <c r="E162" s="86">
        <f>D164</f>
        <v>4.0780000000000003</v>
      </c>
      <c r="F162" s="86">
        <f t="shared" si="29"/>
        <v>133.137</v>
      </c>
      <c r="G162" s="86">
        <f t="shared" si="29"/>
        <v>458.89100000000002</v>
      </c>
      <c r="H162" s="86">
        <f t="shared" si="30"/>
        <v>458.89100000000002</v>
      </c>
      <c r="I162" s="86">
        <f t="shared" si="30"/>
        <v>495.14537655353428</v>
      </c>
      <c r="J162" s="86">
        <f t="shared" si="30"/>
        <v>560.42645044065569</v>
      </c>
      <c r="K162" s="86">
        <f t="shared" si="30"/>
        <v>531.39944830753439</v>
      </c>
      <c r="L162" s="86">
        <f t="shared" si="30"/>
        <v>141.35873070031045</v>
      </c>
      <c r="M162" s="86">
        <f t="shared" si="30"/>
        <v>567.65352006153421</v>
      </c>
      <c r="N162" s="86">
        <f t="shared" si="30"/>
        <v>141.35873070031045</v>
      </c>
      <c r="O162" s="86">
        <f t="shared" si="30"/>
        <v>603.90759181553426</v>
      </c>
      <c r="P162" s="86">
        <f t="shared" si="30"/>
        <v>141.35873070031045</v>
      </c>
      <c r="Q162" s="86">
        <f t="shared" si="30"/>
        <v>640.16166356953431</v>
      </c>
      <c r="R162" s="86">
        <f t="shared" si="30"/>
        <v>141.35873070031045</v>
      </c>
      <c r="S162" s="86">
        <f t="shared" si="30"/>
        <v>640.16166356953431</v>
      </c>
      <c r="T162" s="86">
        <f t="shared" si="30"/>
        <v>141.35873070031045</v>
      </c>
      <c r="U162" s="86">
        <f t="shared" si="27"/>
        <v>3937.3202638772063</v>
      </c>
      <c r="V162" s="107">
        <f t="shared" si="28"/>
        <v>1726.1111039422076</v>
      </c>
    </row>
    <row r="163" spans="1:22" s="40" customFormat="1" ht="18" customHeight="1" x14ac:dyDescent="0.25">
      <c r="A163" s="14" t="s">
        <v>231</v>
      </c>
      <c r="B163" s="21" t="s">
        <v>232</v>
      </c>
      <c r="C163" s="16" t="s">
        <v>17</v>
      </c>
      <c r="D163" s="17">
        <v>342.45400000000001</v>
      </c>
      <c r="E163" s="86">
        <v>422.637</v>
      </c>
      <c r="F163" s="86">
        <v>458.89100000000002</v>
      </c>
      <c r="G163" s="86">
        <v>495.14537655353428</v>
      </c>
      <c r="H163" s="86">
        <v>560.42645044065569</v>
      </c>
      <c r="I163" s="86">
        <v>531.39944830753439</v>
      </c>
      <c r="J163" s="86">
        <v>141.35873070031045</v>
      </c>
      <c r="K163" s="86">
        <v>567.65352006153421</v>
      </c>
      <c r="L163" s="86">
        <v>141.35873070031045</v>
      </c>
      <c r="M163" s="86">
        <v>603.90759181553426</v>
      </c>
      <c r="N163" s="86">
        <v>141.35873070031045</v>
      </c>
      <c r="O163" s="86">
        <v>640.16166356953431</v>
      </c>
      <c r="P163" s="86">
        <v>141.35873070031045</v>
      </c>
      <c r="Q163" s="86">
        <v>640.16166356953431</v>
      </c>
      <c r="R163" s="86">
        <v>141.35873070031045</v>
      </c>
      <c r="S163" s="86">
        <v>906.9941474077151</v>
      </c>
      <c r="T163" s="86">
        <v>141.35873070031045</v>
      </c>
      <c r="U163" s="86">
        <f t="shared" si="27"/>
        <v>4385.4234112849208</v>
      </c>
      <c r="V163" s="107">
        <f t="shared" si="28"/>
        <v>1408.5788346425181</v>
      </c>
    </row>
    <row r="164" spans="1:22" s="40" customFormat="1" ht="18" customHeight="1" x14ac:dyDescent="0.25">
      <c r="A164" s="26" t="s">
        <v>233</v>
      </c>
      <c r="B164" s="22" t="s">
        <v>234</v>
      </c>
      <c r="C164" s="16" t="s">
        <v>17</v>
      </c>
      <c r="D164" s="29">
        <v>4.0780000000000003</v>
      </c>
      <c r="E164" s="108">
        <v>133.137</v>
      </c>
      <c r="F164" s="108">
        <f>F163</f>
        <v>458.89100000000002</v>
      </c>
      <c r="G164" s="108">
        <f t="shared" ref="G164:T164" si="31">G163</f>
        <v>495.14537655353428</v>
      </c>
      <c r="H164" s="108">
        <f t="shared" si="31"/>
        <v>560.42645044065569</v>
      </c>
      <c r="I164" s="108">
        <f t="shared" si="31"/>
        <v>531.39944830753439</v>
      </c>
      <c r="J164" s="108">
        <f t="shared" si="31"/>
        <v>141.35873070031045</v>
      </c>
      <c r="K164" s="108">
        <f t="shared" si="31"/>
        <v>567.65352006153421</v>
      </c>
      <c r="L164" s="108">
        <f t="shared" si="31"/>
        <v>141.35873070031045</v>
      </c>
      <c r="M164" s="108">
        <f t="shared" si="31"/>
        <v>603.90759181553426</v>
      </c>
      <c r="N164" s="108">
        <f t="shared" si="31"/>
        <v>141.35873070031045</v>
      </c>
      <c r="O164" s="108">
        <f t="shared" si="31"/>
        <v>640.16166356953431</v>
      </c>
      <c r="P164" s="108">
        <f t="shared" si="31"/>
        <v>141.35873070031045</v>
      </c>
      <c r="Q164" s="108">
        <f t="shared" si="31"/>
        <v>640.16166356953431</v>
      </c>
      <c r="R164" s="108">
        <f t="shared" si="31"/>
        <v>141.35873070031045</v>
      </c>
      <c r="S164" s="108">
        <f t="shared" si="31"/>
        <v>906.9941474077151</v>
      </c>
      <c r="T164" s="108">
        <f t="shared" si="31"/>
        <v>141.35873070031045</v>
      </c>
      <c r="U164" s="108">
        <f t="shared" si="27"/>
        <v>4385.4234112849208</v>
      </c>
      <c r="V164" s="109">
        <f t="shared" si="28"/>
        <v>1408.5788346425181</v>
      </c>
    </row>
    <row r="165" spans="1:22" s="40" customFormat="1" ht="63.75" thickBot="1" x14ac:dyDescent="0.3">
      <c r="A165" s="30" t="s">
        <v>235</v>
      </c>
      <c r="B165" s="41" t="s">
        <v>236</v>
      </c>
      <c r="C165" s="32" t="s">
        <v>224</v>
      </c>
      <c r="D165" s="33">
        <f>D163/D160</f>
        <v>-1.7931266288657015</v>
      </c>
      <c r="E165" s="110">
        <f t="shared" ref="E165:T165" si="32">E163/E160</f>
        <v>11.381556400841028</v>
      </c>
      <c r="F165" s="110">
        <f t="shared" si="32"/>
        <v>-0.76492235535955155</v>
      </c>
      <c r="G165" s="110">
        <f t="shared" si="32"/>
        <v>-0.81677028194855528</v>
      </c>
      <c r="H165" s="110">
        <f>H163/H160</f>
        <v>-1.264298824474295</v>
      </c>
      <c r="I165" s="110">
        <f>I163/I160</f>
        <v>1.0650774225532842</v>
      </c>
      <c r="J165" s="110">
        <f t="shared" si="32"/>
        <v>-0.34766318242687416</v>
      </c>
      <c r="K165" s="110">
        <f t="shared" si="32"/>
        <v>1.6605043077499562</v>
      </c>
      <c r="L165" s="110">
        <f t="shared" si="32"/>
        <v>-0.14708917258402618</v>
      </c>
      <c r="M165" s="110">
        <f t="shared" si="32"/>
        <v>23.179672282269504</v>
      </c>
      <c r="N165" s="110">
        <f t="shared" si="32"/>
        <v>-0.12295674788147302</v>
      </c>
      <c r="O165" s="110">
        <f t="shared" si="32"/>
        <v>-15.595727344247598</v>
      </c>
      <c r="P165" s="110">
        <f t="shared" si="32"/>
        <v>-0.1018741472259093</v>
      </c>
      <c r="Q165" s="110">
        <f t="shared" si="32"/>
        <v>-5.1901232325711355</v>
      </c>
      <c r="R165" s="110">
        <f t="shared" si="32"/>
        <v>-8.762949566561111E-2</v>
      </c>
      <c r="S165" s="110">
        <f t="shared" si="32"/>
        <v>-5.611707054410779</v>
      </c>
      <c r="T165" s="110">
        <f t="shared" si="32"/>
        <v>-7.8358529101263633E-2</v>
      </c>
      <c r="U165" s="110"/>
      <c r="V165" s="111"/>
    </row>
    <row r="166" spans="1:22" s="40" customFormat="1" ht="19.5" thickBot="1" x14ac:dyDescent="0.3">
      <c r="A166" s="132" t="s">
        <v>237</v>
      </c>
      <c r="B166" s="133"/>
      <c r="C166" s="133"/>
      <c r="D166" s="133"/>
      <c r="E166" s="133"/>
      <c r="F166" s="133"/>
      <c r="G166" s="133"/>
      <c r="H166" s="133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4"/>
    </row>
    <row r="167" spans="1:22" s="40" customFormat="1" ht="31.5" customHeight="1" x14ac:dyDescent="0.25">
      <c r="A167" s="8" t="s">
        <v>238</v>
      </c>
      <c r="B167" s="9" t="s">
        <v>239</v>
      </c>
      <c r="C167" s="10" t="s">
        <v>17</v>
      </c>
      <c r="D167" s="11">
        <v>475.33199999999994</v>
      </c>
      <c r="E167" s="105">
        <v>2146.0322999999999</v>
      </c>
      <c r="F167" s="105">
        <v>3589.2164707800002</v>
      </c>
      <c r="G167" s="105">
        <v>5062.8999219249517</v>
      </c>
      <c r="H167" s="105">
        <v>4207.2624999999998</v>
      </c>
      <c r="I167" s="105">
        <v>3882.4174981599031</v>
      </c>
      <c r="J167" s="105">
        <v>4328.2198786703502</v>
      </c>
      <c r="K167" s="105">
        <v>3937.3093248830182</v>
      </c>
      <c r="L167" s="105">
        <v>4460.4318202570958</v>
      </c>
      <c r="M167" s="105">
        <v>3919.9676105341491</v>
      </c>
      <c r="N167" s="105">
        <v>5118.5663808061945</v>
      </c>
      <c r="O167" s="105">
        <v>4117.5615012894223</v>
      </c>
      <c r="P167" s="105">
        <v>5785.1200456717115</v>
      </c>
      <c r="Q167" s="105">
        <v>4415.3435427673694</v>
      </c>
      <c r="R167" s="105">
        <v>6487.8575980589621</v>
      </c>
      <c r="S167" s="105">
        <v>4420.9284830546076</v>
      </c>
      <c r="T167" s="105">
        <v>7172.3373151606138</v>
      </c>
      <c r="U167" s="105">
        <f t="shared" ref="U167:U230" si="33">G167+I167+K167+M167+O167+Q167+S167</f>
        <v>29756.427882613425</v>
      </c>
      <c r="V167" s="106">
        <f t="shared" ref="V167:V230" si="34">H167+J167+L167+N167+P167+R167+T167</f>
        <v>37559.795538624923</v>
      </c>
    </row>
    <row r="168" spans="1:22" s="40" customFormat="1" hidden="1" outlineLevel="1" x14ac:dyDescent="0.25">
      <c r="A168" s="14" t="s">
        <v>240</v>
      </c>
      <c r="B168" s="15" t="s">
        <v>19</v>
      </c>
      <c r="C168" s="16" t="s">
        <v>17</v>
      </c>
      <c r="D168" s="17" t="s">
        <v>224</v>
      </c>
      <c r="E168" s="86" t="s">
        <v>224</v>
      </c>
      <c r="F168" s="86" t="s">
        <v>224</v>
      </c>
      <c r="G168" s="86" t="s">
        <v>224</v>
      </c>
      <c r="H168" s="86" t="s">
        <v>224</v>
      </c>
      <c r="I168" s="86" t="s">
        <v>224</v>
      </c>
      <c r="J168" s="86" t="s">
        <v>224</v>
      </c>
      <c r="K168" s="86" t="s">
        <v>224</v>
      </c>
      <c r="L168" s="86" t="s">
        <v>224</v>
      </c>
      <c r="M168" s="86" t="s">
        <v>224</v>
      </c>
      <c r="N168" s="86" t="s">
        <v>224</v>
      </c>
      <c r="O168" s="86" t="s">
        <v>224</v>
      </c>
      <c r="P168" s="86" t="s">
        <v>224</v>
      </c>
      <c r="Q168" s="86" t="s">
        <v>224</v>
      </c>
      <c r="R168" s="86" t="s">
        <v>224</v>
      </c>
      <c r="S168" s="86" t="s">
        <v>224</v>
      </c>
      <c r="T168" s="86" t="s">
        <v>224</v>
      </c>
      <c r="U168" s="86" t="e">
        <f t="shared" si="33"/>
        <v>#VALUE!</v>
      </c>
      <c r="V168" s="107" t="e">
        <f t="shared" si="34"/>
        <v>#VALUE!</v>
      </c>
    </row>
    <row r="169" spans="1:22" s="40" customFormat="1" ht="31.5" hidden="1" outlineLevel="1" x14ac:dyDescent="0.25">
      <c r="A169" s="14" t="s">
        <v>241</v>
      </c>
      <c r="B169" s="22" t="s">
        <v>21</v>
      </c>
      <c r="C169" s="16" t="s">
        <v>17</v>
      </c>
      <c r="D169" s="17" t="s">
        <v>224</v>
      </c>
      <c r="E169" s="86" t="s">
        <v>224</v>
      </c>
      <c r="F169" s="86" t="s">
        <v>224</v>
      </c>
      <c r="G169" s="86" t="s">
        <v>224</v>
      </c>
      <c r="H169" s="86" t="s">
        <v>224</v>
      </c>
      <c r="I169" s="86" t="s">
        <v>224</v>
      </c>
      <c r="J169" s="86" t="s">
        <v>224</v>
      </c>
      <c r="K169" s="86" t="s">
        <v>224</v>
      </c>
      <c r="L169" s="86" t="s">
        <v>224</v>
      </c>
      <c r="M169" s="86" t="s">
        <v>224</v>
      </c>
      <c r="N169" s="86" t="s">
        <v>224</v>
      </c>
      <c r="O169" s="86" t="s">
        <v>224</v>
      </c>
      <c r="P169" s="86" t="s">
        <v>224</v>
      </c>
      <c r="Q169" s="86" t="s">
        <v>224</v>
      </c>
      <c r="R169" s="86" t="s">
        <v>224</v>
      </c>
      <c r="S169" s="86" t="s">
        <v>224</v>
      </c>
      <c r="T169" s="86" t="s">
        <v>224</v>
      </c>
      <c r="U169" s="86" t="e">
        <f t="shared" si="33"/>
        <v>#VALUE!</v>
      </c>
      <c r="V169" s="107" t="e">
        <f t="shared" si="34"/>
        <v>#VALUE!</v>
      </c>
    </row>
    <row r="170" spans="1:22" s="40" customFormat="1" ht="31.5" hidden="1" outlineLevel="1" x14ac:dyDescent="0.25">
      <c r="A170" s="14" t="s">
        <v>242</v>
      </c>
      <c r="B170" s="22" t="s">
        <v>23</v>
      </c>
      <c r="C170" s="16" t="s">
        <v>17</v>
      </c>
      <c r="D170" s="17" t="s">
        <v>224</v>
      </c>
      <c r="E170" s="86" t="s">
        <v>224</v>
      </c>
      <c r="F170" s="86" t="s">
        <v>224</v>
      </c>
      <c r="G170" s="86" t="s">
        <v>224</v>
      </c>
      <c r="H170" s="86" t="s">
        <v>224</v>
      </c>
      <c r="I170" s="86" t="s">
        <v>224</v>
      </c>
      <c r="J170" s="86" t="s">
        <v>224</v>
      </c>
      <c r="K170" s="86" t="s">
        <v>224</v>
      </c>
      <c r="L170" s="86" t="s">
        <v>224</v>
      </c>
      <c r="M170" s="86" t="s">
        <v>224</v>
      </c>
      <c r="N170" s="86" t="s">
        <v>224</v>
      </c>
      <c r="O170" s="86" t="s">
        <v>224</v>
      </c>
      <c r="P170" s="86" t="s">
        <v>224</v>
      </c>
      <c r="Q170" s="86" t="s">
        <v>224</v>
      </c>
      <c r="R170" s="86" t="s">
        <v>224</v>
      </c>
      <c r="S170" s="86" t="s">
        <v>224</v>
      </c>
      <c r="T170" s="86" t="s">
        <v>224</v>
      </c>
      <c r="U170" s="86" t="e">
        <f t="shared" si="33"/>
        <v>#VALUE!</v>
      </c>
      <c r="V170" s="107" t="e">
        <f t="shared" si="34"/>
        <v>#VALUE!</v>
      </c>
    </row>
    <row r="171" spans="1:22" s="40" customFormat="1" ht="31.5" hidden="1" outlineLevel="1" x14ac:dyDescent="0.25">
      <c r="A171" s="14" t="s">
        <v>243</v>
      </c>
      <c r="B171" s="22" t="s">
        <v>25</v>
      </c>
      <c r="C171" s="16" t="s">
        <v>17</v>
      </c>
      <c r="D171" s="17" t="s">
        <v>224</v>
      </c>
      <c r="E171" s="86" t="s">
        <v>224</v>
      </c>
      <c r="F171" s="86" t="s">
        <v>224</v>
      </c>
      <c r="G171" s="86" t="s">
        <v>224</v>
      </c>
      <c r="H171" s="86" t="s">
        <v>224</v>
      </c>
      <c r="I171" s="86" t="s">
        <v>224</v>
      </c>
      <c r="J171" s="86" t="s">
        <v>224</v>
      </c>
      <c r="K171" s="86" t="s">
        <v>224</v>
      </c>
      <c r="L171" s="86" t="s">
        <v>224</v>
      </c>
      <c r="M171" s="86" t="s">
        <v>224</v>
      </c>
      <c r="N171" s="86" t="s">
        <v>224</v>
      </c>
      <c r="O171" s="86" t="s">
        <v>224</v>
      </c>
      <c r="P171" s="86" t="s">
        <v>224</v>
      </c>
      <c r="Q171" s="86" t="s">
        <v>224</v>
      </c>
      <c r="R171" s="86" t="s">
        <v>224</v>
      </c>
      <c r="S171" s="86" t="s">
        <v>224</v>
      </c>
      <c r="T171" s="86" t="s">
        <v>224</v>
      </c>
      <c r="U171" s="86" t="e">
        <f t="shared" si="33"/>
        <v>#VALUE!</v>
      </c>
      <c r="V171" s="107" t="e">
        <f t="shared" si="34"/>
        <v>#VALUE!</v>
      </c>
    </row>
    <row r="172" spans="1:22" s="40" customFormat="1" hidden="1" outlineLevel="1" x14ac:dyDescent="0.25">
      <c r="A172" s="14" t="s">
        <v>244</v>
      </c>
      <c r="B172" s="15" t="s">
        <v>27</v>
      </c>
      <c r="C172" s="16" t="s">
        <v>17</v>
      </c>
      <c r="D172" s="17" t="s">
        <v>224</v>
      </c>
      <c r="E172" s="86" t="s">
        <v>224</v>
      </c>
      <c r="F172" s="86" t="s">
        <v>224</v>
      </c>
      <c r="G172" s="86" t="s">
        <v>224</v>
      </c>
      <c r="H172" s="86" t="s">
        <v>224</v>
      </c>
      <c r="I172" s="86" t="s">
        <v>224</v>
      </c>
      <c r="J172" s="86" t="s">
        <v>224</v>
      </c>
      <c r="K172" s="86" t="s">
        <v>224</v>
      </c>
      <c r="L172" s="86" t="s">
        <v>224</v>
      </c>
      <c r="M172" s="86" t="s">
        <v>224</v>
      </c>
      <c r="N172" s="86" t="s">
        <v>224</v>
      </c>
      <c r="O172" s="86" t="s">
        <v>224</v>
      </c>
      <c r="P172" s="86" t="s">
        <v>224</v>
      </c>
      <c r="Q172" s="86" t="s">
        <v>224</v>
      </c>
      <c r="R172" s="86" t="s">
        <v>224</v>
      </c>
      <c r="S172" s="86" t="s">
        <v>224</v>
      </c>
      <c r="T172" s="86" t="s">
        <v>224</v>
      </c>
      <c r="U172" s="86" t="e">
        <f t="shared" si="33"/>
        <v>#VALUE!</v>
      </c>
      <c r="V172" s="107" t="e">
        <f t="shared" si="34"/>
        <v>#VALUE!</v>
      </c>
    </row>
    <row r="173" spans="1:22" s="40" customFormat="1" collapsed="1" x14ac:dyDescent="0.25">
      <c r="A173" s="14" t="s">
        <v>245</v>
      </c>
      <c r="B173" s="15" t="s">
        <v>29</v>
      </c>
      <c r="C173" s="16" t="s">
        <v>17</v>
      </c>
      <c r="D173" s="17">
        <v>474.31380000000001</v>
      </c>
      <c r="E173" s="86">
        <v>2115.1911999999998</v>
      </c>
      <c r="F173" s="86">
        <v>2306.8284084612151</v>
      </c>
      <c r="G173" s="86">
        <v>3131.1396301583486</v>
      </c>
      <c r="H173" s="86">
        <v>2860.043783801048</v>
      </c>
      <c r="I173" s="86">
        <v>3304.5429129688932</v>
      </c>
      <c r="J173" s="86">
        <v>3093.8700302996003</v>
      </c>
      <c r="K173" s="86">
        <v>3558.936228859227</v>
      </c>
      <c r="L173" s="86">
        <v>3256.07724485566</v>
      </c>
      <c r="M173" s="86">
        <v>3811.2401291619935</v>
      </c>
      <c r="N173" s="86">
        <v>3462.3731489673487</v>
      </c>
      <c r="O173" s="86">
        <v>4084.148793750855</v>
      </c>
      <c r="P173" s="86">
        <v>3673.8637595511254</v>
      </c>
      <c r="Q173" s="86">
        <v>4382.2635486873696</v>
      </c>
      <c r="R173" s="86">
        <v>3909.7863406445922</v>
      </c>
      <c r="S173" s="86">
        <v>4420.6897843946072</v>
      </c>
      <c r="T173" s="86">
        <v>4162.2899908622358</v>
      </c>
      <c r="U173" s="86">
        <f t="shared" si="33"/>
        <v>26692.961027981291</v>
      </c>
      <c r="V173" s="107">
        <f t="shared" si="34"/>
        <v>24418.304298981609</v>
      </c>
    </row>
    <row r="174" spans="1:22" s="40" customFormat="1" hidden="1" outlineLevel="1" x14ac:dyDescent="0.25">
      <c r="A174" s="14" t="s">
        <v>246</v>
      </c>
      <c r="B174" s="15" t="s">
        <v>31</v>
      </c>
      <c r="C174" s="16" t="s">
        <v>17</v>
      </c>
      <c r="D174" s="17" t="s">
        <v>224</v>
      </c>
      <c r="E174" s="86" t="s">
        <v>224</v>
      </c>
      <c r="F174" s="86" t="s">
        <v>224</v>
      </c>
      <c r="G174" s="86" t="s">
        <v>224</v>
      </c>
      <c r="H174" s="86" t="s">
        <v>224</v>
      </c>
      <c r="I174" s="86" t="s">
        <v>224</v>
      </c>
      <c r="J174" s="86" t="s">
        <v>224</v>
      </c>
      <c r="K174" s="86" t="s">
        <v>224</v>
      </c>
      <c r="L174" s="86" t="s">
        <v>224</v>
      </c>
      <c r="M174" s="86" t="s">
        <v>224</v>
      </c>
      <c r="N174" s="86" t="s">
        <v>224</v>
      </c>
      <c r="O174" s="86" t="s">
        <v>224</v>
      </c>
      <c r="P174" s="86" t="s">
        <v>224</v>
      </c>
      <c r="Q174" s="86" t="s">
        <v>224</v>
      </c>
      <c r="R174" s="86" t="s">
        <v>224</v>
      </c>
      <c r="S174" s="86" t="s">
        <v>224</v>
      </c>
      <c r="T174" s="86" t="s">
        <v>224</v>
      </c>
      <c r="U174" s="86" t="e">
        <f t="shared" si="33"/>
        <v>#VALUE!</v>
      </c>
      <c r="V174" s="107" t="e">
        <f t="shared" si="34"/>
        <v>#VALUE!</v>
      </c>
    </row>
    <row r="175" spans="1:22" s="40" customFormat="1" collapsed="1" x14ac:dyDescent="0.25">
      <c r="A175" s="14" t="s">
        <v>247</v>
      </c>
      <c r="B175" s="15" t="s">
        <v>33</v>
      </c>
      <c r="C175" s="16" t="s">
        <v>17</v>
      </c>
      <c r="D175" s="17">
        <v>3.3600000000000005E-2</v>
      </c>
      <c r="E175" s="86">
        <v>2.972</v>
      </c>
      <c r="F175" s="86">
        <v>25.772512500000005</v>
      </c>
      <c r="G175" s="86">
        <v>0.74682174158000003</v>
      </c>
      <c r="H175" s="86">
        <v>10.273100000000001</v>
      </c>
      <c r="I175" s="86">
        <v>0.93736297199999996</v>
      </c>
      <c r="J175" s="86">
        <v>1.9936760799999997</v>
      </c>
      <c r="K175" s="86">
        <v>0.10999959999999999</v>
      </c>
      <c r="L175" s="86">
        <v>0.20569878</v>
      </c>
      <c r="M175" s="86">
        <v>8.5480136919999996</v>
      </c>
      <c r="N175" s="86">
        <v>8.6541624799999983</v>
      </c>
      <c r="O175" s="86">
        <v>0.10999959999999999</v>
      </c>
      <c r="P175" s="86">
        <v>2.9883488199999997</v>
      </c>
      <c r="Q175" s="86">
        <v>0.10999959999999999</v>
      </c>
      <c r="R175" s="86">
        <v>0.23869865999999998</v>
      </c>
      <c r="S175" s="86">
        <v>0.23869865999999998</v>
      </c>
      <c r="T175" s="86">
        <v>0.23869865999999998</v>
      </c>
      <c r="U175" s="86">
        <f t="shared" si="33"/>
        <v>10.800895865580001</v>
      </c>
      <c r="V175" s="107">
        <f t="shared" si="34"/>
        <v>24.592383480000002</v>
      </c>
    </row>
    <row r="176" spans="1:22" s="40" customFormat="1" x14ac:dyDescent="0.25">
      <c r="A176" s="14" t="s">
        <v>248</v>
      </c>
      <c r="B176" s="15" t="s">
        <v>35</v>
      </c>
      <c r="C176" s="16" t="s">
        <v>17</v>
      </c>
      <c r="D176" s="17">
        <v>0</v>
      </c>
      <c r="E176" s="86">
        <v>0</v>
      </c>
      <c r="F176" s="86">
        <v>1200.3918960587848</v>
      </c>
      <c r="G176" s="86">
        <v>1847.8468308062081</v>
      </c>
      <c r="H176" s="86">
        <v>1228.9592161989517</v>
      </c>
      <c r="I176" s="86">
        <v>543.96722773901013</v>
      </c>
      <c r="J176" s="86">
        <v>1210.6063698107503</v>
      </c>
      <c r="K176" s="86">
        <v>345.29310194379138</v>
      </c>
      <c r="L176" s="86">
        <v>1182.3990741414359</v>
      </c>
      <c r="M176" s="86">
        <v>67.209473200155799</v>
      </c>
      <c r="N176" s="86">
        <v>1625.7892668788459</v>
      </c>
      <c r="O176" s="86">
        <v>0.33271345856701373</v>
      </c>
      <c r="P176" s="86">
        <v>2086.518134820587</v>
      </c>
      <c r="Q176" s="86">
        <v>0</v>
      </c>
      <c r="R176" s="86">
        <v>2556.0827562743707</v>
      </c>
      <c r="S176" s="86">
        <v>0</v>
      </c>
      <c r="T176" s="86">
        <v>2988.0588231583779</v>
      </c>
      <c r="U176" s="86">
        <f t="shared" si="33"/>
        <v>2804.6493471477324</v>
      </c>
      <c r="V176" s="107">
        <f t="shared" si="34"/>
        <v>12878.413641283321</v>
      </c>
    </row>
    <row r="177" spans="1:22" s="40" customFormat="1" hidden="1" outlineLevel="1" x14ac:dyDescent="0.25">
      <c r="A177" s="14" t="s">
        <v>249</v>
      </c>
      <c r="B177" s="15" t="s">
        <v>37</v>
      </c>
      <c r="C177" s="16" t="s">
        <v>17</v>
      </c>
      <c r="D177" s="17" t="s">
        <v>224</v>
      </c>
      <c r="E177" s="86" t="s">
        <v>224</v>
      </c>
      <c r="F177" s="86" t="s">
        <v>224</v>
      </c>
      <c r="G177" s="86" t="s">
        <v>224</v>
      </c>
      <c r="H177" s="86" t="s">
        <v>224</v>
      </c>
      <c r="I177" s="86" t="s">
        <v>224</v>
      </c>
      <c r="J177" s="86" t="s">
        <v>224</v>
      </c>
      <c r="K177" s="86" t="s">
        <v>224</v>
      </c>
      <c r="L177" s="86" t="s">
        <v>224</v>
      </c>
      <c r="M177" s="86" t="s">
        <v>224</v>
      </c>
      <c r="N177" s="86" t="s">
        <v>224</v>
      </c>
      <c r="O177" s="86" t="s">
        <v>224</v>
      </c>
      <c r="P177" s="86" t="s">
        <v>224</v>
      </c>
      <c r="Q177" s="86" t="s">
        <v>224</v>
      </c>
      <c r="R177" s="86" t="s">
        <v>224</v>
      </c>
      <c r="S177" s="86" t="s">
        <v>224</v>
      </c>
      <c r="T177" s="86" t="s">
        <v>224</v>
      </c>
      <c r="U177" s="86" t="e">
        <f t="shared" si="33"/>
        <v>#VALUE!</v>
      </c>
      <c r="V177" s="107" t="e">
        <f t="shared" si="34"/>
        <v>#VALUE!</v>
      </c>
    </row>
    <row r="178" spans="1:22" s="40" customFormat="1" ht="31.5" hidden="1" outlineLevel="1" x14ac:dyDescent="0.25">
      <c r="A178" s="14" t="s">
        <v>250</v>
      </c>
      <c r="B178" s="38" t="s">
        <v>39</v>
      </c>
      <c r="C178" s="16" t="s">
        <v>17</v>
      </c>
      <c r="D178" s="17" t="s">
        <v>224</v>
      </c>
      <c r="E178" s="86" t="s">
        <v>224</v>
      </c>
      <c r="F178" s="86" t="s">
        <v>224</v>
      </c>
      <c r="G178" s="86" t="s">
        <v>224</v>
      </c>
      <c r="H178" s="86" t="s">
        <v>224</v>
      </c>
      <c r="I178" s="86" t="s">
        <v>224</v>
      </c>
      <c r="J178" s="86" t="s">
        <v>224</v>
      </c>
      <c r="K178" s="86" t="s">
        <v>224</v>
      </c>
      <c r="L178" s="86" t="s">
        <v>224</v>
      </c>
      <c r="M178" s="86" t="s">
        <v>224</v>
      </c>
      <c r="N178" s="86" t="s">
        <v>224</v>
      </c>
      <c r="O178" s="86" t="s">
        <v>224</v>
      </c>
      <c r="P178" s="86" t="s">
        <v>224</v>
      </c>
      <c r="Q178" s="86" t="s">
        <v>224</v>
      </c>
      <c r="R178" s="86" t="s">
        <v>224</v>
      </c>
      <c r="S178" s="86" t="s">
        <v>224</v>
      </c>
      <c r="T178" s="86" t="s">
        <v>224</v>
      </c>
      <c r="U178" s="86" t="e">
        <f t="shared" si="33"/>
        <v>#VALUE!</v>
      </c>
      <c r="V178" s="107" t="e">
        <f t="shared" si="34"/>
        <v>#VALUE!</v>
      </c>
    </row>
    <row r="179" spans="1:22" s="40" customFormat="1" hidden="1" outlineLevel="1" x14ac:dyDescent="0.25">
      <c r="A179" s="14" t="s">
        <v>251</v>
      </c>
      <c r="B179" s="23" t="s">
        <v>41</v>
      </c>
      <c r="C179" s="16" t="s">
        <v>17</v>
      </c>
      <c r="D179" s="17" t="s">
        <v>224</v>
      </c>
      <c r="E179" s="86" t="s">
        <v>224</v>
      </c>
      <c r="F179" s="86" t="s">
        <v>224</v>
      </c>
      <c r="G179" s="86" t="s">
        <v>224</v>
      </c>
      <c r="H179" s="86" t="s">
        <v>224</v>
      </c>
      <c r="I179" s="86" t="s">
        <v>224</v>
      </c>
      <c r="J179" s="86" t="s">
        <v>224</v>
      </c>
      <c r="K179" s="86" t="s">
        <v>224</v>
      </c>
      <c r="L179" s="86" t="s">
        <v>224</v>
      </c>
      <c r="M179" s="86" t="s">
        <v>224</v>
      </c>
      <c r="N179" s="86" t="s">
        <v>224</v>
      </c>
      <c r="O179" s="86" t="s">
        <v>224</v>
      </c>
      <c r="P179" s="86" t="s">
        <v>224</v>
      </c>
      <c r="Q179" s="86" t="s">
        <v>224</v>
      </c>
      <c r="R179" s="86" t="s">
        <v>224</v>
      </c>
      <c r="S179" s="86" t="s">
        <v>224</v>
      </c>
      <c r="T179" s="86" t="s">
        <v>224</v>
      </c>
      <c r="U179" s="86" t="e">
        <f t="shared" si="33"/>
        <v>#VALUE!</v>
      </c>
      <c r="V179" s="107" t="e">
        <f t="shared" si="34"/>
        <v>#VALUE!</v>
      </c>
    </row>
    <row r="180" spans="1:22" s="40" customFormat="1" hidden="1" outlineLevel="1" x14ac:dyDescent="0.25">
      <c r="A180" s="14" t="s">
        <v>252</v>
      </c>
      <c r="B180" s="23" t="s">
        <v>43</v>
      </c>
      <c r="C180" s="16" t="s">
        <v>17</v>
      </c>
      <c r="D180" s="17" t="s">
        <v>224</v>
      </c>
      <c r="E180" s="86" t="s">
        <v>224</v>
      </c>
      <c r="F180" s="86" t="s">
        <v>224</v>
      </c>
      <c r="G180" s="86" t="s">
        <v>224</v>
      </c>
      <c r="H180" s="86" t="s">
        <v>224</v>
      </c>
      <c r="I180" s="86" t="s">
        <v>224</v>
      </c>
      <c r="J180" s="86" t="s">
        <v>224</v>
      </c>
      <c r="K180" s="86" t="s">
        <v>224</v>
      </c>
      <c r="L180" s="86" t="s">
        <v>224</v>
      </c>
      <c r="M180" s="86" t="s">
        <v>224</v>
      </c>
      <c r="N180" s="86" t="s">
        <v>224</v>
      </c>
      <c r="O180" s="86" t="s">
        <v>224</v>
      </c>
      <c r="P180" s="86" t="s">
        <v>224</v>
      </c>
      <c r="Q180" s="86" t="s">
        <v>224</v>
      </c>
      <c r="R180" s="86" t="s">
        <v>224</v>
      </c>
      <c r="S180" s="86" t="s">
        <v>224</v>
      </c>
      <c r="T180" s="86" t="s">
        <v>224</v>
      </c>
      <c r="U180" s="86" t="e">
        <f t="shared" si="33"/>
        <v>#VALUE!</v>
      </c>
      <c r="V180" s="107" t="e">
        <f t="shared" si="34"/>
        <v>#VALUE!</v>
      </c>
    </row>
    <row r="181" spans="1:22" s="40" customFormat="1" ht="31.5" hidden="1" outlineLevel="1" x14ac:dyDescent="0.25">
      <c r="A181" s="14" t="s">
        <v>253</v>
      </c>
      <c r="B181" s="21" t="s">
        <v>254</v>
      </c>
      <c r="C181" s="16" t="s">
        <v>17</v>
      </c>
      <c r="D181" s="17" t="s">
        <v>224</v>
      </c>
      <c r="E181" s="86" t="s">
        <v>224</v>
      </c>
      <c r="F181" s="86" t="s">
        <v>224</v>
      </c>
      <c r="G181" s="86" t="s">
        <v>224</v>
      </c>
      <c r="H181" s="86" t="s">
        <v>224</v>
      </c>
      <c r="I181" s="86" t="s">
        <v>224</v>
      </c>
      <c r="J181" s="86" t="s">
        <v>224</v>
      </c>
      <c r="K181" s="86" t="s">
        <v>224</v>
      </c>
      <c r="L181" s="86" t="s">
        <v>224</v>
      </c>
      <c r="M181" s="86" t="s">
        <v>224</v>
      </c>
      <c r="N181" s="86" t="s">
        <v>224</v>
      </c>
      <c r="O181" s="86" t="s">
        <v>224</v>
      </c>
      <c r="P181" s="86" t="s">
        <v>224</v>
      </c>
      <c r="Q181" s="86" t="s">
        <v>224</v>
      </c>
      <c r="R181" s="86" t="s">
        <v>224</v>
      </c>
      <c r="S181" s="86" t="s">
        <v>224</v>
      </c>
      <c r="T181" s="86" t="s">
        <v>224</v>
      </c>
      <c r="U181" s="86" t="e">
        <f t="shared" si="33"/>
        <v>#VALUE!</v>
      </c>
      <c r="V181" s="107" t="e">
        <f t="shared" si="34"/>
        <v>#VALUE!</v>
      </c>
    </row>
    <row r="182" spans="1:22" s="40" customFormat="1" hidden="1" outlineLevel="1" x14ac:dyDescent="0.25">
      <c r="A182" s="14" t="s">
        <v>255</v>
      </c>
      <c r="B182" s="22" t="s">
        <v>256</v>
      </c>
      <c r="C182" s="16" t="s">
        <v>17</v>
      </c>
      <c r="D182" s="17" t="s">
        <v>224</v>
      </c>
      <c r="E182" s="86" t="s">
        <v>224</v>
      </c>
      <c r="F182" s="86" t="s">
        <v>224</v>
      </c>
      <c r="G182" s="86" t="s">
        <v>224</v>
      </c>
      <c r="H182" s="86" t="s">
        <v>224</v>
      </c>
      <c r="I182" s="86" t="s">
        <v>224</v>
      </c>
      <c r="J182" s="86" t="s">
        <v>224</v>
      </c>
      <c r="K182" s="86" t="s">
        <v>224</v>
      </c>
      <c r="L182" s="86" t="s">
        <v>224</v>
      </c>
      <c r="M182" s="86" t="s">
        <v>224</v>
      </c>
      <c r="N182" s="86" t="s">
        <v>224</v>
      </c>
      <c r="O182" s="86" t="s">
        <v>224</v>
      </c>
      <c r="P182" s="86" t="s">
        <v>224</v>
      </c>
      <c r="Q182" s="86" t="s">
        <v>224</v>
      </c>
      <c r="R182" s="86" t="s">
        <v>224</v>
      </c>
      <c r="S182" s="86" t="s">
        <v>224</v>
      </c>
      <c r="T182" s="86" t="s">
        <v>224</v>
      </c>
      <c r="U182" s="86" t="e">
        <f t="shared" si="33"/>
        <v>#VALUE!</v>
      </c>
      <c r="V182" s="107" t="e">
        <f t="shared" si="34"/>
        <v>#VALUE!</v>
      </c>
    </row>
    <row r="183" spans="1:22" s="40" customFormat="1" hidden="1" outlineLevel="1" x14ac:dyDescent="0.25">
      <c r="A183" s="14" t="s">
        <v>257</v>
      </c>
      <c r="B183" s="22" t="s">
        <v>258</v>
      </c>
      <c r="C183" s="16" t="s">
        <v>17</v>
      </c>
      <c r="D183" s="17" t="s">
        <v>224</v>
      </c>
      <c r="E183" s="86" t="s">
        <v>224</v>
      </c>
      <c r="F183" s="86" t="s">
        <v>224</v>
      </c>
      <c r="G183" s="86" t="s">
        <v>224</v>
      </c>
      <c r="H183" s="86" t="s">
        <v>224</v>
      </c>
      <c r="I183" s="86" t="s">
        <v>224</v>
      </c>
      <c r="J183" s="86" t="s">
        <v>224</v>
      </c>
      <c r="K183" s="86" t="s">
        <v>224</v>
      </c>
      <c r="L183" s="86" t="s">
        <v>224</v>
      </c>
      <c r="M183" s="86" t="s">
        <v>224</v>
      </c>
      <c r="N183" s="86" t="s">
        <v>224</v>
      </c>
      <c r="O183" s="86" t="s">
        <v>224</v>
      </c>
      <c r="P183" s="86" t="s">
        <v>224</v>
      </c>
      <c r="Q183" s="86" t="s">
        <v>224</v>
      </c>
      <c r="R183" s="86" t="s">
        <v>224</v>
      </c>
      <c r="S183" s="86" t="s">
        <v>224</v>
      </c>
      <c r="T183" s="86" t="s">
        <v>224</v>
      </c>
      <c r="U183" s="86" t="e">
        <f t="shared" si="33"/>
        <v>#VALUE!</v>
      </c>
      <c r="V183" s="107" t="e">
        <f t="shared" si="34"/>
        <v>#VALUE!</v>
      </c>
    </row>
    <row r="184" spans="1:22" s="40" customFormat="1" collapsed="1" x14ac:dyDescent="0.25">
      <c r="A184" s="14" t="s">
        <v>259</v>
      </c>
      <c r="B184" s="15" t="s">
        <v>45</v>
      </c>
      <c r="C184" s="16" t="s">
        <v>17</v>
      </c>
      <c r="D184" s="17">
        <f>D167-D173-D175-D176</f>
        <v>0.98459999999992209</v>
      </c>
      <c r="E184" s="86">
        <f t="shared" ref="E184:T184" si="35">E167-E173-E175-E176</f>
        <v>27.869100000000095</v>
      </c>
      <c r="F184" s="86">
        <f>F167-F173-F175-F176</f>
        <v>56.223653760000389</v>
      </c>
      <c r="G184" s="86">
        <f t="shared" si="35"/>
        <v>83.166639218814908</v>
      </c>
      <c r="H184" s="86">
        <f>H167-H173-H175-H176</f>
        <v>107.9864</v>
      </c>
      <c r="I184" s="86">
        <f t="shared" si="35"/>
        <v>32.969994479999741</v>
      </c>
      <c r="J184" s="86">
        <f>J167-J173-J175-J176</f>
        <v>21.749802479999744</v>
      </c>
      <c r="K184" s="86">
        <f t="shared" si="35"/>
        <v>32.969994479999912</v>
      </c>
      <c r="L184" s="86">
        <f t="shared" si="35"/>
        <v>21.749802479999971</v>
      </c>
      <c r="M184" s="86">
        <f t="shared" si="35"/>
        <v>32.969994479999784</v>
      </c>
      <c r="N184" s="86">
        <f t="shared" si="35"/>
        <v>21.749802479999971</v>
      </c>
      <c r="O184" s="86">
        <f t="shared" si="35"/>
        <v>32.969994480000231</v>
      </c>
      <c r="P184" s="86">
        <f t="shared" si="35"/>
        <v>21.749802479999289</v>
      </c>
      <c r="Q184" s="86">
        <f t="shared" si="35"/>
        <v>32.969994479999777</v>
      </c>
      <c r="R184" s="86">
        <f t="shared" si="35"/>
        <v>21.749802479999289</v>
      </c>
      <c r="S184" s="86">
        <f t="shared" si="35"/>
        <v>4.0931147360367959E-13</v>
      </c>
      <c r="T184" s="86">
        <f t="shared" si="35"/>
        <v>21.749802480000199</v>
      </c>
      <c r="U184" s="86">
        <f t="shared" si="33"/>
        <v>248.01661161881475</v>
      </c>
      <c r="V184" s="107">
        <f t="shared" si="34"/>
        <v>238.48521487999847</v>
      </c>
    </row>
    <row r="185" spans="1:22" s="40" customFormat="1" ht="31.5" x14ac:dyDescent="0.25">
      <c r="A185" s="14" t="s">
        <v>260</v>
      </c>
      <c r="B185" s="37" t="s">
        <v>261</v>
      </c>
      <c r="C185" s="16" t="s">
        <v>17</v>
      </c>
      <c r="D185" s="17">
        <v>443.78145332000014</v>
      </c>
      <c r="E185" s="86">
        <v>1569.9126000000001</v>
      </c>
      <c r="F185" s="86">
        <v>3079.4638579800007</v>
      </c>
      <c r="G185" s="86">
        <v>5370.9874311903095</v>
      </c>
      <c r="H185" s="86">
        <v>3869.5131256570003</v>
      </c>
      <c r="I185" s="86">
        <v>3990.8232854887137</v>
      </c>
      <c r="J185" s="86">
        <v>4537.7224362220113</v>
      </c>
      <c r="K185" s="86">
        <v>3762.9936798930175</v>
      </c>
      <c r="L185" s="86">
        <v>5250.8872919038859</v>
      </c>
      <c r="M185" s="86">
        <v>3911.4966105341509</v>
      </c>
      <c r="N185" s="86">
        <v>5121.0101266554575</v>
      </c>
      <c r="O185" s="86">
        <v>3756.1484028330215</v>
      </c>
      <c r="P185" s="86">
        <v>5664.7847612144587</v>
      </c>
      <c r="Q185" s="86">
        <v>3883.2181446463692</v>
      </c>
      <c r="R185" s="86">
        <v>6468.5809746827554</v>
      </c>
      <c r="S185" s="86">
        <v>4420.9286365260386</v>
      </c>
      <c r="T185" s="86">
        <v>7132.6415344281422</v>
      </c>
      <c r="U185" s="86">
        <f t="shared" si="33"/>
        <v>29096.596191111617</v>
      </c>
      <c r="V185" s="107">
        <f t="shared" si="34"/>
        <v>38045.14025076371</v>
      </c>
    </row>
    <row r="186" spans="1:22" s="40" customFormat="1" x14ac:dyDescent="0.25">
      <c r="A186" s="14" t="s">
        <v>262</v>
      </c>
      <c r="B186" s="21" t="s">
        <v>263</v>
      </c>
      <c r="C186" s="16" t="s">
        <v>17</v>
      </c>
      <c r="D186" s="17">
        <v>13.9384</v>
      </c>
      <c r="E186" s="86">
        <v>10.855799999999999</v>
      </c>
      <c r="F186" s="86">
        <v>58.663219649999995</v>
      </c>
      <c r="G186" s="86">
        <v>58.079627055999985</v>
      </c>
      <c r="H186" s="86">
        <v>68.37769999999999</v>
      </c>
      <c r="I186" s="86">
        <v>57.92820600000001</v>
      </c>
      <c r="J186" s="86">
        <v>47.941075400000003</v>
      </c>
      <c r="K186" s="86">
        <v>59.086770120000011</v>
      </c>
      <c r="L186" s="86">
        <v>44.872458232623998</v>
      </c>
      <c r="M186" s="86">
        <v>56.156985705491046</v>
      </c>
      <c r="N186" s="86">
        <v>45.397914718528014</v>
      </c>
      <c r="O186" s="86">
        <v>61.473875632847999</v>
      </c>
      <c r="P186" s="86">
        <v>45.929524299881976</v>
      </c>
      <c r="Q186" s="86">
        <v>61.473875632847999</v>
      </c>
      <c r="R186" s="86">
        <v>47.941075400000003</v>
      </c>
      <c r="S186" s="86">
        <v>61.473875632847999</v>
      </c>
      <c r="T186" s="86">
        <v>47.941075400000003</v>
      </c>
      <c r="U186" s="86">
        <f t="shared" si="33"/>
        <v>415.67321578003504</v>
      </c>
      <c r="V186" s="107">
        <f t="shared" si="34"/>
        <v>348.40082345103394</v>
      </c>
    </row>
    <row r="187" spans="1:22" s="40" customFormat="1" x14ac:dyDescent="0.25">
      <c r="A187" s="14" t="s">
        <v>264</v>
      </c>
      <c r="B187" s="21" t="s">
        <v>265</v>
      </c>
      <c r="C187" s="16" t="s">
        <v>17</v>
      </c>
      <c r="D187" s="17">
        <v>271.64170000000001</v>
      </c>
      <c r="E187" s="86">
        <v>17.896099999999997</v>
      </c>
      <c r="F187" s="86">
        <v>1293.1716509799999</v>
      </c>
      <c r="G187" s="86">
        <v>2894.6489899890917</v>
      </c>
      <c r="H187" s="86">
        <v>1976.2043000000001</v>
      </c>
      <c r="I187" s="86">
        <v>543.69299999999998</v>
      </c>
      <c r="J187" s="86">
        <v>2907.8432731708795</v>
      </c>
      <c r="K187" s="86">
        <v>329.45479999999998</v>
      </c>
      <c r="L187" s="86">
        <v>2607.6227494471827</v>
      </c>
      <c r="M187" s="86">
        <v>0</v>
      </c>
      <c r="N187" s="86">
        <v>2833.6407763593074</v>
      </c>
      <c r="O187" s="86">
        <v>0</v>
      </c>
      <c r="P187" s="86">
        <v>3287.2062738706559</v>
      </c>
      <c r="Q187" s="86">
        <v>0</v>
      </c>
      <c r="R187" s="86">
        <v>4061.7039250268344</v>
      </c>
      <c r="S187" s="86">
        <v>0</v>
      </c>
      <c r="T187" s="86">
        <v>4644.1042028667007</v>
      </c>
      <c r="U187" s="86">
        <f t="shared" si="33"/>
        <v>3767.7967899890914</v>
      </c>
      <c r="V187" s="107">
        <f t="shared" si="34"/>
        <v>22318.325500741557</v>
      </c>
    </row>
    <row r="188" spans="1:22" s="40" customFormat="1" ht="31.5" x14ac:dyDescent="0.25">
      <c r="A188" s="14" t="s">
        <v>266</v>
      </c>
      <c r="B188" s="22" t="s">
        <v>267</v>
      </c>
      <c r="C188" s="16" t="s">
        <v>17</v>
      </c>
      <c r="D188" s="17">
        <v>0</v>
      </c>
      <c r="E188" s="86">
        <v>0</v>
      </c>
      <c r="F188" s="86">
        <v>1293.1716509799999</v>
      </c>
      <c r="G188" s="86">
        <v>2894.6489899890917</v>
      </c>
      <c r="H188" s="86">
        <v>1976.2043000000001</v>
      </c>
      <c r="I188" s="86">
        <v>543.69299999999998</v>
      </c>
      <c r="J188" s="86">
        <v>2882.7627702408795</v>
      </c>
      <c r="K188" s="86">
        <v>329.45479999999998</v>
      </c>
      <c r="L188" s="86">
        <v>2580.695569086447</v>
      </c>
      <c r="M188" s="86">
        <v>0</v>
      </c>
      <c r="N188" s="86">
        <v>2804.7309477086105</v>
      </c>
      <c r="O188" s="86">
        <v>0</v>
      </c>
      <c r="P188" s="86">
        <v>3257.0875629212537</v>
      </c>
      <c r="Q188" s="86">
        <v>0</v>
      </c>
      <c r="R188" s="86">
        <v>4030.5310591942034</v>
      </c>
      <c r="S188" s="86">
        <v>0</v>
      </c>
      <c r="T188" s="86">
        <v>4611.8402867299274</v>
      </c>
      <c r="U188" s="86">
        <f t="shared" si="33"/>
        <v>3767.7967899890914</v>
      </c>
      <c r="V188" s="107">
        <f t="shared" si="34"/>
        <v>22143.852495881318</v>
      </c>
    </row>
    <row r="189" spans="1:22" s="40" customFormat="1" x14ac:dyDescent="0.25">
      <c r="A189" s="14" t="s">
        <v>268</v>
      </c>
      <c r="B189" s="22" t="s">
        <v>269</v>
      </c>
      <c r="C189" s="16" t="s">
        <v>17</v>
      </c>
      <c r="D189" s="17">
        <v>271.64170000000001</v>
      </c>
      <c r="E189" s="86">
        <v>17.896099999999997</v>
      </c>
      <c r="F189" s="86">
        <v>0</v>
      </c>
      <c r="G189" s="86">
        <v>0</v>
      </c>
      <c r="H189" s="86">
        <v>0</v>
      </c>
      <c r="I189" s="86">
        <v>0</v>
      </c>
      <c r="J189" s="86">
        <v>25.080502930000002</v>
      </c>
      <c r="K189" s="86">
        <v>0</v>
      </c>
      <c r="L189" s="86">
        <v>26.927180360735903</v>
      </c>
      <c r="M189" s="86">
        <v>0</v>
      </c>
      <c r="N189" s="86">
        <v>28.909828650696888</v>
      </c>
      <c r="O189" s="86">
        <v>0</v>
      </c>
      <c r="P189" s="86">
        <v>30.118710949401951</v>
      </c>
      <c r="Q189" s="86">
        <v>0</v>
      </c>
      <c r="R189" s="86">
        <v>31.172865832630993</v>
      </c>
      <c r="S189" s="86">
        <v>0</v>
      </c>
      <c r="T189" s="86">
        <v>32.263916136773105</v>
      </c>
      <c r="U189" s="86">
        <f t="shared" si="33"/>
        <v>0</v>
      </c>
      <c r="V189" s="107">
        <f t="shared" si="34"/>
        <v>174.47300486023886</v>
      </c>
    </row>
    <row r="190" spans="1:22" s="40" customFormat="1" x14ac:dyDescent="0.25">
      <c r="A190" s="14" t="s">
        <v>270</v>
      </c>
      <c r="B190" s="22" t="s">
        <v>271</v>
      </c>
      <c r="C190" s="16" t="s">
        <v>17</v>
      </c>
      <c r="D190" s="17">
        <v>271.64170000000001</v>
      </c>
      <c r="E190" s="86">
        <v>779.779</v>
      </c>
      <c r="F190" s="86">
        <v>590.63750000000005</v>
      </c>
      <c r="G190" s="86">
        <v>1115.0564035728517</v>
      </c>
      <c r="H190" s="86">
        <v>0</v>
      </c>
      <c r="I190" s="86">
        <v>1214.5775491769618</v>
      </c>
      <c r="J190" s="86">
        <v>0</v>
      </c>
      <c r="K190" s="86">
        <v>1281.3438026934207</v>
      </c>
      <c r="L190" s="86">
        <v>0</v>
      </c>
      <c r="M190" s="86">
        <v>1527.0246866524576</v>
      </c>
      <c r="N190" s="86">
        <v>0</v>
      </c>
      <c r="O190" s="86">
        <v>1820.8876556036596</v>
      </c>
      <c r="P190" s="86">
        <v>0</v>
      </c>
      <c r="Q190" s="86">
        <v>2110.262594755503</v>
      </c>
      <c r="R190" s="86">
        <v>0</v>
      </c>
      <c r="S190" s="86">
        <v>2402.1452376678826</v>
      </c>
      <c r="T190" s="86">
        <v>0</v>
      </c>
      <c r="U190" s="86">
        <f t="shared" si="33"/>
        <v>11471.297930122737</v>
      </c>
      <c r="V190" s="107">
        <f t="shared" si="34"/>
        <v>0</v>
      </c>
    </row>
    <row r="191" spans="1:22" s="40" customFormat="1" ht="47.25" x14ac:dyDescent="0.25">
      <c r="A191" s="14" t="s">
        <v>272</v>
      </c>
      <c r="B191" s="21" t="s">
        <v>273</v>
      </c>
      <c r="C191" s="16" t="s">
        <v>17</v>
      </c>
      <c r="D191" s="17">
        <v>0</v>
      </c>
      <c r="E191" s="86">
        <v>111.39489999999999</v>
      </c>
      <c r="F191" s="86">
        <v>111.39489999999999</v>
      </c>
      <c r="G191" s="86">
        <v>0</v>
      </c>
      <c r="H191" s="86">
        <v>0</v>
      </c>
      <c r="I191" s="86">
        <v>0</v>
      </c>
      <c r="J191" s="86">
        <v>-8.7947679581702683E-5</v>
      </c>
      <c r="K191" s="86">
        <v>0</v>
      </c>
      <c r="L191" s="86">
        <v>625.81860795000011</v>
      </c>
      <c r="M191" s="86">
        <v>0</v>
      </c>
      <c r="N191" s="86">
        <v>321.52390929283712</v>
      </c>
      <c r="O191" s="86">
        <v>0</v>
      </c>
      <c r="P191" s="86">
        <v>330.77625545903169</v>
      </c>
      <c r="Q191" s="86">
        <v>0</v>
      </c>
      <c r="R191" s="86">
        <v>340.29813626541068</v>
      </c>
      <c r="S191" s="86">
        <v>0</v>
      </c>
      <c r="T191" s="86">
        <v>350.21739641020258</v>
      </c>
      <c r="U191" s="86">
        <f t="shared" si="33"/>
        <v>0</v>
      </c>
      <c r="V191" s="107">
        <f t="shared" si="34"/>
        <v>1968.6342174298027</v>
      </c>
    </row>
    <row r="192" spans="1:22" s="40" customFormat="1" ht="31.5" x14ac:dyDescent="0.25">
      <c r="A192" s="14" t="s">
        <v>274</v>
      </c>
      <c r="B192" s="21" t="s">
        <v>275</v>
      </c>
      <c r="C192" s="16" t="s">
        <v>17</v>
      </c>
      <c r="D192" s="17">
        <v>0</v>
      </c>
      <c r="E192" s="86">
        <v>0</v>
      </c>
      <c r="F192" s="86">
        <v>0</v>
      </c>
      <c r="G192" s="86">
        <v>0</v>
      </c>
      <c r="H192" s="86">
        <v>62.262800000000006</v>
      </c>
      <c r="I192" s="86">
        <v>0</v>
      </c>
      <c r="J192" s="86">
        <v>114.45599101064607</v>
      </c>
      <c r="K192" s="86">
        <v>0</v>
      </c>
      <c r="L192" s="86">
        <v>120.80979866713201</v>
      </c>
      <c r="M192" s="86">
        <v>0</v>
      </c>
      <c r="N192" s="86">
        <v>128.44235642926765</v>
      </c>
      <c r="O192" s="86">
        <v>0</v>
      </c>
      <c r="P192" s="86">
        <v>136.39170219215592</v>
      </c>
      <c r="Q192" s="86">
        <v>0</v>
      </c>
      <c r="R192" s="86">
        <v>145.08748775716828</v>
      </c>
      <c r="S192" s="86">
        <v>0</v>
      </c>
      <c r="T192" s="86">
        <v>154.33144032294922</v>
      </c>
      <c r="U192" s="86">
        <f t="shared" si="33"/>
        <v>0</v>
      </c>
      <c r="V192" s="107">
        <f t="shared" si="34"/>
        <v>861.78157637931918</v>
      </c>
    </row>
    <row r="193" spans="1:22" s="40" customFormat="1" ht="31.5" x14ac:dyDescent="0.25">
      <c r="A193" s="14" t="s">
        <v>276</v>
      </c>
      <c r="B193" s="21" t="s">
        <v>277</v>
      </c>
      <c r="C193" s="16" t="s">
        <v>17</v>
      </c>
      <c r="D193" s="17">
        <v>0</v>
      </c>
      <c r="E193" s="86">
        <v>0</v>
      </c>
      <c r="F193" s="86">
        <v>0</v>
      </c>
      <c r="G193" s="86">
        <v>0</v>
      </c>
      <c r="H193" s="86">
        <v>0</v>
      </c>
      <c r="I193" s="86">
        <v>0</v>
      </c>
      <c r="J193" s="86">
        <v>0</v>
      </c>
      <c r="K193" s="86">
        <v>0</v>
      </c>
      <c r="L193" s="86">
        <v>0</v>
      </c>
      <c r="M193" s="86">
        <v>0</v>
      </c>
      <c r="N193" s="86">
        <v>0</v>
      </c>
      <c r="O193" s="86">
        <v>0</v>
      </c>
      <c r="P193" s="86">
        <v>0</v>
      </c>
      <c r="Q193" s="86">
        <v>0</v>
      </c>
      <c r="R193" s="86">
        <v>0</v>
      </c>
      <c r="S193" s="86">
        <v>0</v>
      </c>
      <c r="T193" s="86">
        <v>0</v>
      </c>
      <c r="U193" s="86">
        <f t="shared" si="33"/>
        <v>0</v>
      </c>
      <c r="V193" s="107">
        <f t="shared" si="34"/>
        <v>0</v>
      </c>
    </row>
    <row r="194" spans="1:22" s="40" customFormat="1" x14ac:dyDescent="0.25">
      <c r="A194" s="14" t="s">
        <v>278</v>
      </c>
      <c r="B194" s="21" t="s">
        <v>279</v>
      </c>
      <c r="C194" s="16" t="s">
        <v>17</v>
      </c>
      <c r="D194" s="17">
        <v>71.465500000000006</v>
      </c>
      <c r="E194" s="86">
        <v>417.1601</v>
      </c>
      <c r="F194" s="86">
        <v>597.49984460000007</v>
      </c>
      <c r="G194" s="86">
        <v>760.916865270617</v>
      </c>
      <c r="H194" s="86">
        <v>767.03409999999997</v>
      </c>
      <c r="I194" s="86">
        <v>587.61956116108217</v>
      </c>
      <c r="J194" s="86">
        <v>719.36703978081232</v>
      </c>
      <c r="K194" s="86">
        <v>606.7091623886563</v>
      </c>
      <c r="L194" s="86">
        <v>731.94735109506826</v>
      </c>
      <c r="M194" s="86">
        <v>626.74659502864085</v>
      </c>
      <c r="N194" s="86">
        <v>744.88499169371983</v>
      </c>
      <c r="O194" s="86">
        <v>644.48051815952772</v>
      </c>
      <c r="P194" s="86">
        <v>759.48906963998343</v>
      </c>
      <c r="Q194" s="86">
        <v>678.46336895886986</v>
      </c>
      <c r="R194" s="86">
        <v>777.3250294499345</v>
      </c>
      <c r="S194" s="86">
        <v>591.64874866872628</v>
      </c>
      <c r="T194" s="86">
        <v>784.73283023831891</v>
      </c>
      <c r="U194" s="86">
        <f t="shared" si="33"/>
        <v>4496.5848196361203</v>
      </c>
      <c r="V194" s="107">
        <f t="shared" si="34"/>
        <v>5284.7804118978365</v>
      </c>
    </row>
    <row r="195" spans="1:22" s="40" customFormat="1" x14ac:dyDescent="0.25">
      <c r="A195" s="14" t="s">
        <v>280</v>
      </c>
      <c r="B195" s="21" t="s">
        <v>281</v>
      </c>
      <c r="C195" s="16" t="s">
        <v>17</v>
      </c>
      <c r="D195" s="17">
        <v>16.192599999999999</v>
      </c>
      <c r="E195" s="86">
        <v>130.26199999999997</v>
      </c>
      <c r="F195" s="86">
        <v>163.00299999999999</v>
      </c>
      <c r="G195" s="86">
        <v>244.36547059695215</v>
      </c>
      <c r="H195" s="86">
        <v>245.86520000000002</v>
      </c>
      <c r="I195" s="86">
        <v>178.21461425114228</v>
      </c>
      <c r="J195" s="86">
        <v>223.63725108932624</v>
      </c>
      <c r="K195" s="86">
        <v>184.01785302432478</v>
      </c>
      <c r="L195" s="86">
        <v>222.51199473290075</v>
      </c>
      <c r="M195" s="86">
        <v>190.10923254688001</v>
      </c>
      <c r="N195" s="86">
        <v>226.44503747489082</v>
      </c>
      <c r="O195" s="86">
        <v>195.50034517866965</v>
      </c>
      <c r="P195" s="86">
        <v>230.88467717055497</v>
      </c>
      <c r="Q195" s="86">
        <v>206.25286416349641</v>
      </c>
      <c r="R195" s="86">
        <v>236.3068089527801</v>
      </c>
      <c r="S195" s="86">
        <v>179.86121959529279</v>
      </c>
      <c r="T195" s="86">
        <v>238.55878039244894</v>
      </c>
      <c r="U195" s="86">
        <f t="shared" si="33"/>
        <v>1378.321599356758</v>
      </c>
      <c r="V195" s="107">
        <f t="shared" si="34"/>
        <v>1624.2097498129017</v>
      </c>
    </row>
    <row r="196" spans="1:22" s="40" customFormat="1" x14ac:dyDescent="0.25">
      <c r="A196" s="14" t="s">
        <v>282</v>
      </c>
      <c r="B196" s="21" t="s">
        <v>283</v>
      </c>
      <c r="C196" s="16" t="s">
        <v>17</v>
      </c>
      <c r="D196" s="17">
        <v>1.2581999999999998</v>
      </c>
      <c r="E196" s="86">
        <v>-301.27780000000001</v>
      </c>
      <c r="F196" s="86">
        <v>69.213731100000004</v>
      </c>
      <c r="G196" s="86">
        <v>185.79039223275009</v>
      </c>
      <c r="H196" s="86">
        <v>238.71220000000002</v>
      </c>
      <c r="I196" s="86">
        <v>635.07969924954307</v>
      </c>
      <c r="J196" s="86">
        <v>74.180687390519708</v>
      </c>
      <c r="K196" s="86">
        <v>680.66678619359664</v>
      </c>
      <c r="L196" s="86">
        <v>118.17842676519138</v>
      </c>
      <c r="M196" s="86">
        <v>563.44953237375319</v>
      </c>
      <c r="N196" s="86">
        <v>235.64412538938589</v>
      </c>
      <c r="O196" s="86">
        <v>584.28163874017946</v>
      </c>
      <c r="P196" s="86">
        <v>213.96614224090092</v>
      </c>
      <c r="Q196" s="86">
        <v>605.88395899574289</v>
      </c>
      <c r="R196" s="86">
        <v>74.180687390519708</v>
      </c>
      <c r="S196" s="86">
        <v>671.66085505712965</v>
      </c>
      <c r="T196" s="86">
        <v>155.98471698757515</v>
      </c>
      <c r="U196" s="86">
        <f t="shared" si="33"/>
        <v>3926.8128628426948</v>
      </c>
      <c r="V196" s="107">
        <f t="shared" si="34"/>
        <v>1110.8469861640926</v>
      </c>
    </row>
    <row r="197" spans="1:22" s="40" customFormat="1" x14ac:dyDescent="0.25">
      <c r="A197" s="14" t="s">
        <v>284</v>
      </c>
      <c r="B197" s="22" t="s">
        <v>285</v>
      </c>
      <c r="C197" s="16" t="s">
        <v>17</v>
      </c>
      <c r="D197" s="17">
        <v>0</v>
      </c>
      <c r="E197" s="86">
        <v>0</v>
      </c>
      <c r="F197" s="86">
        <v>0</v>
      </c>
      <c r="G197" s="86">
        <v>0</v>
      </c>
      <c r="H197" s="86">
        <v>0</v>
      </c>
      <c r="I197" s="86">
        <v>0</v>
      </c>
      <c r="J197" s="86">
        <v>0</v>
      </c>
      <c r="K197" s="86">
        <v>0</v>
      </c>
      <c r="L197" s="86">
        <v>0</v>
      </c>
      <c r="M197" s="86">
        <v>0</v>
      </c>
      <c r="N197" s="86">
        <v>0</v>
      </c>
      <c r="O197" s="86">
        <v>0</v>
      </c>
      <c r="P197" s="86">
        <v>0</v>
      </c>
      <c r="Q197" s="86">
        <v>0</v>
      </c>
      <c r="R197" s="86">
        <v>0</v>
      </c>
      <c r="S197" s="86">
        <v>0</v>
      </c>
      <c r="T197" s="86">
        <v>0</v>
      </c>
      <c r="U197" s="86">
        <f t="shared" si="33"/>
        <v>0</v>
      </c>
      <c r="V197" s="107">
        <f t="shared" si="34"/>
        <v>0</v>
      </c>
    </row>
    <row r="198" spans="1:22" s="40" customFormat="1" ht="31.5" x14ac:dyDescent="0.25">
      <c r="A198" s="14" t="s">
        <v>286</v>
      </c>
      <c r="B198" s="21" t="s">
        <v>287</v>
      </c>
      <c r="C198" s="16" t="s">
        <v>17</v>
      </c>
      <c r="D198" s="86">
        <v>29.904000000000003</v>
      </c>
      <c r="E198" s="86">
        <v>118.17269999999999</v>
      </c>
      <c r="F198" s="86">
        <v>59.2264853</v>
      </c>
      <c r="G198" s="86">
        <v>187.8475761226</v>
      </c>
      <c r="H198" s="86">
        <v>83.515299999999982</v>
      </c>
      <c r="I198" s="86">
        <v>117.75340985104999</v>
      </c>
      <c r="J198" s="86">
        <v>129.79243619696621</v>
      </c>
      <c r="K198" s="86">
        <v>100.39722749524775</v>
      </c>
      <c r="L198" s="86">
        <v>100.39722749524775</v>
      </c>
      <c r="M198" s="86">
        <v>101.57504409833709</v>
      </c>
      <c r="N198" s="86">
        <v>101.57504409833709</v>
      </c>
      <c r="O198" s="86">
        <v>102.76715018413545</v>
      </c>
      <c r="P198" s="86">
        <v>102.76715018413545</v>
      </c>
      <c r="Q198" s="86">
        <v>103.97283875734288</v>
      </c>
      <c r="R198" s="86">
        <v>103.97283875734288</v>
      </c>
      <c r="S198" s="86">
        <f>Q198/O198*Q198</f>
        <v>105.19267275477353</v>
      </c>
      <c r="T198" s="86">
        <f>R198/P198*R198</f>
        <v>105.19267275477353</v>
      </c>
      <c r="U198" s="86">
        <f t="shared" si="33"/>
        <v>819.50591926348659</v>
      </c>
      <c r="V198" s="107">
        <f t="shared" si="34"/>
        <v>727.21266948680284</v>
      </c>
    </row>
    <row r="199" spans="1:22" s="40" customFormat="1" ht="31.5" x14ac:dyDescent="0.25">
      <c r="A199" s="14" t="s">
        <v>288</v>
      </c>
      <c r="B199" s="21" t="s">
        <v>289</v>
      </c>
      <c r="C199" s="16" t="s">
        <v>17</v>
      </c>
      <c r="D199" s="17">
        <v>0</v>
      </c>
      <c r="E199" s="86">
        <v>0</v>
      </c>
      <c r="F199" s="86">
        <v>0</v>
      </c>
      <c r="G199" s="86">
        <v>0</v>
      </c>
      <c r="H199" s="86">
        <v>0</v>
      </c>
      <c r="I199" s="86">
        <v>-1.9896641051673215E-5</v>
      </c>
      <c r="J199" s="86">
        <v>18.12058010335895</v>
      </c>
      <c r="K199" s="86">
        <v>0</v>
      </c>
      <c r="L199" s="86">
        <v>0</v>
      </c>
      <c r="M199" s="86">
        <v>0</v>
      </c>
      <c r="N199" s="86">
        <v>0</v>
      </c>
      <c r="O199" s="86">
        <v>0</v>
      </c>
      <c r="P199" s="86">
        <v>0</v>
      </c>
      <c r="Q199" s="86">
        <v>0</v>
      </c>
      <c r="R199" s="86">
        <v>0</v>
      </c>
      <c r="S199" s="86">
        <v>0</v>
      </c>
      <c r="T199" s="86">
        <v>0</v>
      </c>
      <c r="U199" s="86">
        <f t="shared" si="33"/>
        <v>-1.9896641051673215E-5</v>
      </c>
      <c r="V199" s="107">
        <f t="shared" si="34"/>
        <v>18.12058010335895</v>
      </c>
    </row>
    <row r="200" spans="1:22" s="40" customFormat="1" x14ac:dyDescent="0.25">
      <c r="A200" s="14" t="s">
        <v>290</v>
      </c>
      <c r="B200" s="21" t="s">
        <v>291</v>
      </c>
      <c r="C200" s="16" t="s">
        <v>17</v>
      </c>
      <c r="D200" s="17">
        <v>0</v>
      </c>
      <c r="E200" s="86">
        <v>6.2923999999999998</v>
      </c>
      <c r="F200" s="86">
        <v>29.516177220000007</v>
      </c>
      <c r="G200" s="86">
        <v>52.820992031599992</v>
      </c>
      <c r="H200" s="86">
        <v>3.4857999999999998</v>
      </c>
      <c r="I200" s="86">
        <v>29.779067999999985</v>
      </c>
      <c r="J200" s="86">
        <v>38.779067999999988</v>
      </c>
      <c r="K200" s="86">
        <v>115.49873199999999</v>
      </c>
      <c r="L200" s="86">
        <v>37.728031999999992</v>
      </c>
      <c r="M200" s="86">
        <v>117.12103599999999</v>
      </c>
      <c r="N200" s="86">
        <v>39.350335999999992</v>
      </c>
      <c r="O200" s="86">
        <v>118.81309907199999</v>
      </c>
      <c r="P200" s="86">
        <v>41.042399071999988</v>
      </c>
      <c r="Q200" s="86">
        <v>42.807220856095981</v>
      </c>
      <c r="R200" s="86">
        <v>42.807220856095981</v>
      </c>
      <c r="S200" s="86">
        <f>Q200</f>
        <v>42.807220856095981</v>
      </c>
      <c r="T200" s="86">
        <f t="shared" ref="T200" si="36">R200/P200*R200</f>
        <v>44.64792991774015</v>
      </c>
      <c r="U200" s="86">
        <f t="shared" si="33"/>
        <v>519.64736881579188</v>
      </c>
      <c r="V200" s="107">
        <f t="shared" si="34"/>
        <v>247.84078584583608</v>
      </c>
    </row>
    <row r="201" spans="1:22" s="40" customFormat="1" ht="63" x14ac:dyDescent="0.25">
      <c r="A201" s="14" t="s">
        <v>292</v>
      </c>
      <c r="B201" s="21" t="s">
        <v>293</v>
      </c>
      <c r="C201" s="16" t="s">
        <v>17</v>
      </c>
      <c r="D201" s="17">
        <v>0</v>
      </c>
      <c r="E201" s="86">
        <v>0</v>
      </c>
      <c r="F201" s="86">
        <v>0</v>
      </c>
      <c r="G201" s="86">
        <v>-2.232114950675168E-5</v>
      </c>
      <c r="H201" s="86">
        <v>15</v>
      </c>
      <c r="I201" s="86">
        <v>48.303663607135519</v>
      </c>
      <c r="J201" s="86">
        <v>6.8621763599999994</v>
      </c>
      <c r="K201" s="86">
        <v>0</v>
      </c>
      <c r="L201" s="86">
        <v>0</v>
      </c>
      <c r="M201" s="86">
        <v>0</v>
      </c>
      <c r="N201" s="86">
        <v>0</v>
      </c>
      <c r="O201" s="86">
        <v>0</v>
      </c>
      <c r="P201" s="86">
        <v>0</v>
      </c>
      <c r="Q201" s="86">
        <v>0</v>
      </c>
      <c r="R201" s="86">
        <v>0</v>
      </c>
      <c r="S201" s="86">
        <v>0</v>
      </c>
      <c r="T201" s="86">
        <v>0</v>
      </c>
      <c r="U201" s="86">
        <f t="shared" si="33"/>
        <v>48.303641285986011</v>
      </c>
      <c r="V201" s="107">
        <f t="shared" si="34"/>
        <v>21.862176359999999</v>
      </c>
    </row>
    <row r="202" spans="1:22" s="40" customFormat="1" x14ac:dyDescent="0.25">
      <c r="A202" s="14" t="s">
        <v>294</v>
      </c>
      <c r="B202" s="21" t="s">
        <v>295</v>
      </c>
      <c r="C202" s="16" t="s">
        <v>17</v>
      </c>
      <c r="D202" s="86">
        <f>D185-D186-D187-D191-D192-D193-D194-D195-D196-D198-D199-D200-D201</f>
        <v>39.381053320000113</v>
      </c>
      <c r="E202" s="86">
        <f t="shared" ref="E202:T202" si="37">E185-E186-E187-E191-E192-E193-E194-E195-E196-E198-E199-E200-E201</f>
        <v>1059.1564000000001</v>
      </c>
      <c r="F202" s="86">
        <f t="shared" si="37"/>
        <v>697.77484913000069</v>
      </c>
      <c r="G202" s="86">
        <f t="shared" si="37"/>
        <v>986.51754021184775</v>
      </c>
      <c r="H202" s="86">
        <f>H185-H186-H187-H191-H192-H193-H194-H195-H196-H198-H199-H200-H201</f>
        <v>409.05572565700015</v>
      </c>
      <c r="I202" s="86">
        <f t="shared" si="37"/>
        <v>1792.4520832654021</v>
      </c>
      <c r="J202" s="86">
        <f t="shared" si="37"/>
        <v>256.74294566718174</v>
      </c>
      <c r="K202" s="86">
        <f t="shared" si="37"/>
        <v>1687.1623486711921</v>
      </c>
      <c r="L202" s="86">
        <f t="shared" si="37"/>
        <v>641.00064551853882</v>
      </c>
      <c r="M202" s="86">
        <f t="shared" si="37"/>
        <v>2256.3381847810488</v>
      </c>
      <c r="N202" s="86">
        <f t="shared" si="37"/>
        <v>444.10563519918367</v>
      </c>
      <c r="O202" s="86">
        <f t="shared" si="37"/>
        <v>2048.8317758656613</v>
      </c>
      <c r="P202" s="86">
        <f t="shared" si="37"/>
        <v>516.33156708515821</v>
      </c>
      <c r="Q202" s="86">
        <f>Q185-Q186-Q187-Q191-Q192-Q193-Q194-Q195-Q196-Q198-Q199-Q200-Q201</f>
        <v>2184.3640172819732</v>
      </c>
      <c r="R202" s="86">
        <f t="shared" si="37"/>
        <v>638.95776482666872</v>
      </c>
      <c r="S202" s="86">
        <f t="shared" si="37"/>
        <v>2768.2840439611723</v>
      </c>
      <c r="T202" s="86">
        <f t="shared" si="37"/>
        <v>606.93048913743303</v>
      </c>
      <c r="U202" s="86">
        <f t="shared" si="33"/>
        <v>13723.949994038296</v>
      </c>
      <c r="V202" s="107">
        <f t="shared" si="34"/>
        <v>3513.1247730911646</v>
      </c>
    </row>
    <row r="203" spans="1:22" s="40" customFormat="1" ht="26.25" customHeight="1" x14ac:dyDescent="0.25">
      <c r="A203" s="14" t="s">
        <v>296</v>
      </c>
      <c r="B203" s="37" t="s">
        <v>297</v>
      </c>
      <c r="C203" s="16" t="s">
        <v>17</v>
      </c>
      <c r="D203" s="17">
        <v>0</v>
      </c>
      <c r="E203" s="86">
        <v>9.8611000000000004</v>
      </c>
      <c r="F203" s="86">
        <v>1.2297</v>
      </c>
      <c r="G203" s="86">
        <v>0</v>
      </c>
      <c r="H203" s="86">
        <v>9.9834999999999994</v>
      </c>
      <c r="I203" s="86">
        <v>0</v>
      </c>
      <c r="J203" s="86">
        <v>0</v>
      </c>
      <c r="K203" s="86">
        <v>0</v>
      </c>
      <c r="L203" s="86">
        <v>0</v>
      </c>
      <c r="M203" s="86">
        <v>0</v>
      </c>
      <c r="N203" s="86">
        <v>0</v>
      </c>
      <c r="O203" s="86">
        <v>0</v>
      </c>
      <c r="P203" s="86">
        <v>0</v>
      </c>
      <c r="Q203" s="86">
        <v>0</v>
      </c>
      <c r="R203" s="86">
        <v>0</v>
      </c>
      <c r="S203" s="86">
        <v>0</v>
      </c>
      <c r="T203" s="86">
        <v>0</v>
      </c>
      <c r="U203" s="86">
        <f t="shared" si="33"/>
        <v>0</v>
      </c>
      <c r="V203" s="107">
        <f t="shared" si="34"/>
        <v>9.9834999999999994</v>
      </c>
    </row>
    <row r="204" spans="1:22" s="40" customFormat="1" ht="31.5" x14ac:dyDescent="0.25">
      <c r="A204" s="14" t="s">
        <v>298</v>
      </c>
      <c r="B204" s="21" t="s">
        <v>299</v>
      </c>
      <c r="C204" s="16" t="s">
        <v>17</v>
      </c>
      <c r="D204" s="17">
        <v>0</v>
      </c>
      <c r="E204" s="86">
        <v>9.8611000000000004</v>
      </c>
      <c r="F204" s="86">
        <v>1.2297</v>
      </c>
      <c r="G204" s="86">
        <v>0</v>
      </c>
      <c r="H204" s="86">
        <v>0</v>
      </c>
      <c r="I204" s="86">
        <v>0</v>
      </c>
      <c r="J204" s="86">
        <v>0</v>
      </c>
      <c r="K204" s="86">
        <v>0</v>
      </c>
      <c r="L204" s="86">
        <v>0</v>
      </c>
      <c r="M204" s="86">
        <v>0</v>
      </c>
      <c r="N204" s="86">
        <v>0</v>
      </c>
      <c r="O204" s="86">
        <v>0</v>
      </c>
      <c r="P204" s="86">
        <v>0</v>
      </c>
      <c r="Q204" s="86">
        <v>0</v>
      </c>
      <c r="R204" s="86">
        <v>0</v>
      </c>
      <c r="S204" s="86">
        <v>0</v>
      </c>
      <c r="T204" s="86">
        <v>0</v>
      </c>
      <c r="U204" s="86">
        <f t="shared" si="33"/>
        <v>0</v>
      </c>
      <c r="V204" s="107">
        <f t="shared" si="34"/>
        <v>0</v>
      </c>
    </row>
    <row r="205" spans="1:22" s="40" customFormat="1" ht="31.5" x14ac:dyDescent="0.25">
      <c r="A205" s="14" t="s">
        <v>300</v>
      </c>
      <c r="B205" s="21" t="s">
        <v>301</v>
      </c>
      <c r="C205" s="16" t="s">
        <v>17</v>
      </c>
      <c r="D205" s="17">
        <v>0</v>
      </c>
      <c r="E205" s="86">
        <v>0</v>
      </c>
      <c r="F205" s="86">
        <v>0</v>
      </c>
      <c r="G205" s="86">
        <v>0</v>
      </c>
      <c r="H205" s="86">
        <v>0</v>
      </c>
      <c r="I205" s="86">
        <v>0</v>
      </c>
      <c r="J205" s="86">
        <v>0</v>
      </c>
      <c r="K205" s="86">
        <v>0</v>
      </c>
      <c r="L205" s="86">
        <v>0</v>
      </c>
      <c r="M205" s="86">
        <v>0</v>
      </c>
      <c r="N205" s="86">
        <v>0</v>
      </c>
      <c r="O205" s="86">
        <v>0</v>
      </c>
      <c r="P205" s="86">
        <v>0</v>
      </c>
      <c r="Q205" s="86">
        <v>0</v>
      </c>
      <c r="R205" s="86">
        <v>0</v>
      </c>
      <c r="S205" s="86">
        <v>0</v>
      </c>
      <c r="T205" s="86">
        <v>0</v>
      </c>
      <c r="U205" s="86">
        <f t="shared" si="33"/>
        <v>0</v>
      </c>
      <c r="V205" s="107">
        <f t="shared" si="34"/>
        <v>0</v>
      </c>
    </row>
    <row r="206" spans="1:22" s="40" customFormat="1" ht="34.5" customHeight="1" x14ac:dyDescent="0.25">
      <c r="A206" s="14" t="s">
        <v>302</v>
      </c>
      <c r="B206" s="22" t="s">
        <v>303</v>
      </c>
      <c r="C206" s="16" t="s">
        <v>17</v>
      </c>
      <c r="D206" s="17">
        <v>0</v>
      </c>
      <c r="E206" s="86">
        <v>0</v>
      </c>
      <c r="F206" s="86">
        <v>0</v>
      </c>
      <c r="G206" s="86">
        <v>0</v>
      </c>
      <c r="H206" s="86">
        <v>0</v>
      </c>
      <c r="I206" s="86">
        <v>0</v>
      </c>
      <c r="J206" s="86">
        <v>0</v>
      </c>
      <c r="K206" s="86">
        <v>0</v>
      </c>
      <c r="L206" s="86">
        <v>0</v>
      </c>
      <c r="M206" s="86">
        <v>0</v>
      </c>
      <c r="N206" s="86">
        <v>0</v>
      </c>
      <c r="O206" s="86">
        <v>0</v>
      </c>
      <c r="P206" s="86">
        <v>0</v>
      </c>
      <c r="Q206" s="86">
        <v>0</v>
      </c>
      <c r="R206" s="86">
        <v>0</v>
      </c>
      <c r="S206" s="86">
        <v>0</v>
      </c>
      <c r="T206" s="86">
        <v>0</v>
      </c>
      <c r="U206" s="86">
        <f t="shared" si="33"/>
        <v>0</v>
      </c>
      <c r="V206" s="107">
        <f t="shared" si="34"/>
        <v>0</v>
      </c>
    </row>
    <row r="207" spans="1:22" s="40" customFormat="1" x14ac:dyDescent="0.25">
      <c r="A207" s="14" t="s">
        <v>304</v>
      </c>
      <c r="B207" s="24" t="s">
        <v>305</v>
      </c>
      <c r="C207" s="16" t="s">
        <v>17</v>
      </c>
      <c r="D207" s="17">
        <v>0</v>
      </c>
      <c r="E207" s="86">
        <v>0</v>
      </c>
      <c r="F207" s="86">
        <v>0</v>
      </c>
      <c r="G207" s="86">
        <v>0</v>
      </c>
      <c r="H207" s="86">
        <v>0</v>
      </c>
      <c r="I207" s="86">
        <v>0</v>
      </c>
      <c r="J207" s="86">
        <v>0</v>
      </c>
      <c r="K207" s="86">
        <v>0</v>
      </c>
      <c r="L207" s="86">
        <v>0</v>
      </c>
      <c r="M207" s="86">
        <v>0</v>
      </c>
      <c r="N207" s="86">
        <v>0</v>
      </c>
      <c r="O207" s="86">
        <v>0</v>
      </c>
      <c r="P207" s="86">
        <v>0</v>
      </c>
      <c r="Q207" s="86">
        <v>0</v>
      </c>
      <c r="R207" s="86">
        <v>0</v>
      </c>
      <c r="S207" s="86">
        <v>0</v>
      </c>
      <c r="T207" s="86">
        <v>0</v>
      </c>
      <c r="U207" s="86">
        <f t="shared" si="33"/>
        <v>0</v>
      </c>
      <c r="V207" s="107">
        <f t="shared" si="34"/>
        <v>0</v>
      </c>
    </row>
    <row r="208" spans="1:22" s="40" customFormat="1" hidden="1" outlineLevel="1" x14ac:dyDescent="0.25">
      <c r="A208" s="14" t="s">
        <v>306</v>
      </c>
      <c r="B208" s="24" t="s">
        <v>307</v>
      </c>
      <c r="C208" s="16" t="s">
        <v>17</v>
      </c>
      <c r="D208" s="17" t="s">
        <v>224</v>
      </c>
      <c r="E208" s="86" t="s">
        <v>224</v>
      </c>
      <c r="F208" s="86" t="s">
        <v>224</v>
      </c>
      <c r="G208" s="86" t="s">
        <v>224</v>
      </c>
      <c r="H208" s="86" t="s">
        <v>224</v>
      </c>
      <c r="I208" s="86" t="s">
        <v>224</v>
      </c>
      <c r="J208" s="86" t="s">
        <v>224</v>
      </c>
      <c r="K208" s="86" t="s">
        <v>224</v>
      </c>
      <c r="L208" s="86" t="s">
        <v>224</v>
      </c>
      <c r="M208" s="86" t="s">
        <v>224</v>
      </c>
      <c r="N208" s="86" t="s">
        <v>224</v>
      </c>
      <c r="O208" s="86" t="s">
        <v>224</v>
      </c>
      <c r="P208" s="86" t="s">
        <v>224</v>
      </c>
      <c r="Q208" s="86" t="s">
        <v>224</v>
      </c>
      <c r="R208" s="86" t="s">
        <v>224</v>
      </c>
      <c r="S208" s="86" t="s">
        <v>224</v>
      </c>
      <c r="T208" s="86" t="s">
        <v>224</v>
      </c>
      <c r="U208" s="86" t="e">
        <f t="shared" si="33"/>
        <v>#VALUE!</v>
      </c>
      <c r="V208" s="107" t="e">
        <f t="shared" si="34"/>
        <v>#VALUE!</v>
      </c>
    </row>
    <row r="209" spans="1:22" s="40" customFormat="1" ht="31.5" collapsed="1" x14ac:dyDescent="0.25">
      <c r="A209" s="14" t="s">
        <v>308</v>
      </c>
      <c r="B209" s="21" t="s">
        <v>309</v>
      </c>
      <c r="C209" s="16" t="s">
        <v>17</v>
      </c>
      <c r="D209" s="17">
        <f>D203-D204-D205</f>
        <v>0</v>
      </c>
      <c r="E209" s="86">
        <f t="shared" ref="E209:T209" si="38">E203-E204-E205</f>
        <v>0</v>
      </c>
      <c r="F209" s="86">
        <f t="shared" si="38"/>
        <v>0</v>
      </c>
      <c r="G209" s="86">
        <f t="shared" si="38"/>
        <v>0</v>
      </c>
      <c r="H209" s="86">
        <f t="shared" si="38"/>
        <v>9.9834999999999994</v>
      </c>
      <c r="I209" s="86">
        <f t="shared" si="38"/>
        <v>0</v>
      </c>
      <c r="J209" s="86">
        <f t="shared" si="38"/>
        <v>0</v>
      </c>
      <c r="K209" s="86">
        <f t="shared" si="38"/>
        <v>0</v>
      </c>
      <c r="L209" s="86">
        <f t="shared" si="38"/>
        <v>0</v>
      </c>
      <c r="M209" s="86">
        <f t="shared" si="38"/>
        <v>0</v>
      </c>
      <c r="N209" s="86">
        <f t="shared" si="38"/>
        <v>0</v>
      </c>
      <c r="O209" s="86">
        <f t="shared" si="38"/>
        <v>0</v>
      </c>
      <c r="P209" s="86">
        <f t="shared" si="38"/>
        <v>0</v>
      </c>
      <c r="Q209" s="86">
        <f t="shared" si="38"/>
        <v>0</v>
      </c>
      <c r="R209" s="86">
        <f t="shared" si="38"/>
        <v>0</v>
      </c>
      <c r="S209" s="86">
        <f t="shared" si="38"/>
        <v>0</v>
      </c>
      <c r="T209" s="86">
        <f t="shared" si="38"/>
        <v>0</v>
      </c>
      <c r="U209" s="86">
        <f t="shared" si="33"/>
        <v>0</v>
      </c>
      <c r="V209" s="107">
        <f t="shared" si="34"/>
        <v>9.9834999999999994</v>
      </c>
    </row>
    <row r="210" spans="1:22" s="40" customFormat="1" ht="31.5" x14ac:dyDescent="0.25">
      <c r="A210" s="14" t="s">
        <v>310</v>
      </c>
      <c r="B210" s="37" t="s">
        <v>311</v>
      </c>
      <c r="C210" s="16" t="s">
        <v>17</v>
      </c>
      <c r="D210" s="17">
        <v>350.04314668000001</v>
      </c>
      <c r="E210" s="86">
        <v>544.63212737714002</v>
      </c>
      <c r="F210" s="86">
        <v>212.50966204150001</v>
      </c>
      <c r="G210" s="86">
        <v>71.317722959999998</v>
      </c>
      <c r="H210" s="86">
        <v>188.60372538299993</v>
      </c>
      <c r="I210" s="86">
        <v>55.124856399999999</v>
      </c>
      <c r="J210" s="86">
        <v>1748.7450285843895</v>
      </c>
      <c r="K210" s="86">
        <v>174.31564498999998</v>
      </c>
      <c r="L210" s="86">
        <v>569.50356691033994</v>
      </c>
      <c r="M210" s="86">
        <v>8.4710000000000001</v>
      </c>
      <c r="N210" s="86">
        <v>48.064457012153007</v>
      </c>
      <c r="O210" s="86">
        <v>361.41309845640006</v>
      </c>
      <c r="P210" s="86">
        <v>101.894554636926</v>
      </c>
      <c r="Q210" s="86">
        <v>532.1253981210001</v>
      </c>
      <c r="R210" s="86">
        <v>11.799999999999999</v>
      </c>
      <c r="S210" s="86">
        <v>0</v>
      </c>
      <c r="T210" s="86">
        <v>0</v>
      </c>
      <c r="U210" s="86">
        <f t="shared" si="33"/>
        <v>1202.7677209274002</v>
      </c>
      <c r="V210" s="107">
        <f t="shared" si="34"/>
        <v>2668.6113325268088</v>
      </c>
    </row>
    <row r="211" spans="1:22" s="40" customFormat="1" ht="31.5" x14ac:dyDescent="0.25">
      <c r="A211" s="14" t="s">
        <v>312</v>
      </c>
      <c r="B211" s="21" t="s">
        <v>313</v>
      </c>
      <c r="C211" s="16" t="s">
        <v>17</v>
      </c>
      <c r="D211" s="17">
        <v>350.04314668000001</v>
      </c>
      <c r="E211" s="86">
        <v>544.63212737714002</v>
      </c>
      <c r="F211" s="86">
        <v>212.50966204150001</v>
      </c>
      <c r="G211" s="86">
        <v>71.317722959999998</v>
      </c>
      <c r="H211" s="86">
        <v>188.60372538299993</v>
      </c>
      <c r="I211" s="86">
        <v>55.124856399999999</v>
      </c>
      <c r="J211" s="86">
        <v>1748.74502810439</v>
      </c>
      <c r="K211" s="86">
        <v>174.31564498999998</v>
      </c>
      <c r="L211" s="86">
        <v>569.50356750033916</v>
      </c>
      <c r="M211" s="86">
        <v>8.4710000000000001</v>
      </c>
      <c r="N211" s="86">
        <v>48.064457012153007</v>
      </c>
      <c r="O211" s="86">
        <v>361.41309845640001</v>
      </c>
      <c r="P211" s="86">
        <v>101.89455463692609</v>
      </c>
      <c r="Q211" s="86">
        <v>532.1253981210001</v>
      </c>
      <c r="R211" s="86">
        <v>11.799999999999999</v>
      </c>
      <c r="S211" s="86">
        <v>0</v>
      </c>
      <c r="T211" s="86">
        <v>0</v>
      </c>
      <c r="U211" s="86">
        <f t="shared" si="33"/>
        <v>1202.7677209274002</v>
      </c>
      <c r="V211" s="107">
        <f t="shared" si="34"/>
        <v>2668.6113326368086</v>
      </c>
    </row>
    <row r="212" spans="1:22" s="40" customFormat="1" x14ac:dyDescent="0.25">
      <c r="A212" s="14" t="s">
        <v>314</v>
      </c>
      <c r="B212" s="22" t="s">
        <v>315</v>
      </c>
      <c r="C212" s="16" t="s">
        <v>17</v>
      </c>
      <c r="D212" s="17">
        <v>121.69043668</v>
      </c>
      <c r="E212" s="86">
        <v>239.33303837714001</v>
      </c>
      <c r="F212" s="86">
        <v>18.378931445500029</v>
      </c>
      <c r="G212" s="86">
        <v>0</v>
      </c>
      <c r="H212" s="86">
        <v>43.484504892459924</v>
      </c>
      <c r="I212" s="86">
        <v>0</v>
      </c>
      <c r="J212" s="86">
        <v>0</v>
      </c>
      <c r="K212" s="86">
        <v>107.44622981513601</v>
      </c>
      <c r="L212" s="86">
        <v>49.797795285875907</v>
      </c>
      <c r="M212" s="86">
        <v>8.4710000000000001</v>
      </c>
      <c r="N212" s="86">
        <v>48.064457012153007</v>
      </c>
      <c r="O212" s="86">
        <v>99.817263016384061</v>
      </c>
      <c r="P212" s="86">
        <v>100.22535396331008</v>
      </c>
      <c r="Q212" s="86">
        <v>436.14311984106007</v>
      </c>
      <c r="R212" s="86">
        <v>11.799999999999999</v>
      </c>
      <c r="S212" s="86">
        <v>0</v>
      </c>
      <c r="T212" s="86">
        <v>0</v>
      </c>
      <c r="U212" s="86">
        <f t="shared" si="33"/>
        <v>651.8776126725802</v>
      </c>
      <c r="V212" s="107">
        <f t="shared" si="34"/>
        <v>253.37211115379893</v>
      </c>
    </row>
    <row r="213" spans="1:22" s="40" customFormat="1" x14ac:dyDescent="0.25">
      <c r="A213" s="14" t="s">
        <v>316</v>
      </c>
      <c r="B213" s="22" t="s">
        <v>317</v>
      </c>
      <c r="C213" s="16" t="s">
        <v>17</v>
      </c>
      <c r="D213" s="17">
        <v>203.87971000000002</v>
      </c>
      <c r="E213" s="86">
        <v>141.53856500000001</v>
      </c>
      <c r="F213" s="86">
        <v>176.83199999999999</v>
      </c>
      <c r="G213" s="86">
        <v>71.317722959999998</v>
      </c>
      <c r="H213" s="86">
        <v>142.83618540000001</v>
      </c>
      <c r="I213" s="86">
        <v>55.124856399999999</v>
      </c>
      <c r="J213" s="86">
        <v>1748.74502810439</v>
      </c>
      <c r="K213" s="86">
        <v>55.221677654323983</v>
      </c>
      <c r="L213" s="86">
        <v>215.39807163446321</v>
      </c>
      <c r="M213" s="86">
        <v>0</v>
      </c>
      <c r="N213" s="86">
        <v>0</v>
      </c>
      <c r="O213" s="86">
        <v>150.70301376361596</v>
      </c>
      <c r="P213" s="86">
        <v>1.6692006736160003</v>
      </c>
      <c r="Q213" s="86">
        <v>34.14449689634003</v>
      </c>
      <c r="R213" s="86">
        <v>0</v>
      </c>
      <c r="S213" s="86">
        <v>0</v>
      </c>
      <c r="T213" s="86">
        <v>0</v>
      </c>
      <c r="U213" s="86">
        <f t="shared" si="33"/>
        <v>366.51176767428001</v>
      </c>
      <c r="V213" s="107">
        <f t="shared" si="34"/>
        <v>2108.6484858124695</v>
      </c>
    </row>
    <row r="214" spans="1:22" s="40" customFormat="1" ht="31.5" x14ac:dyDescent="0.25">
      <c r="A214" s="14" t="s">
        <v>318</v>
      </c>
      <c r="B214" s="22" t="s">
        <v>319</v>
      </c>
      <c r="C214" s="16" t="s">
        <v>17</v>
      </c>
      <c r="D214" s="17">
        <v>0</v>
      </c>
      <c r="E214" s="86">
        <v>0</v>
      </c>
      <c r="F214" s="86">
        <v>0</v>
      </c>
      <c r="G214" s="86">
        <v>0</v>
      </c>
      <c r="H214" s="86">
        <v>0</v>
      </c>
      <c r="I214" s="86">
        <v>0</v>
      </c>
      <c r="J214" s="86">
        <v>0</v>
      </c>
      <c r="K214" s="86">
        <v>0</v>
      </c>
      <c r="L214" s="86">
        <v>0</v>
      </c>
      <c r="M214" s="86">
        <v>0</v>
      </c>
      <c r="N214" s="86">
        <v>0</v>
      </c>
      <c r="O214" s="86">
        <v>0</v>
      </c>
      <c r="P214" s="86">
        <v>0</v>
      </c>
      <c r="Q214" s="86">
        <v>0</v>
      </c>
      <c r="R214" s="86">
        <v>0</v>
      </c>
      <c r="S214" s="86">
        <v>0</v>
      </c>
      <c r="T214" s="86">
        <v>0</v>
      </c>
      <c r="U214" s="86">
        <f t="shared" si="33"/>
        <v>0</v>
      </c>
      <c r="V214" s="107">
        <f t="shared" si="34"/>
        <v>0</v>
      </c>
    </row>
    <row r="215" spans="1:22" s="40" customFormat="1" ht="31.5" x14ac:dyDescent="0.25">
      <c r="A215" s="14" t="s">
        <v>320</v>
      </c>
      <c r="B215" s="22" t="s">
        <v>321</v>
      </c>
      <c r="C215" s="16" t="s">
        <v>17</v>
      </c>
      <c r="D215" s="17">
        <v>0</v>
      </c>
      <c r="E215" s="86">
        <v>0</v>
      </c>
      <c r="F215" s="86">
        <v>0</v>
      </c>
      <c r="G215" s="86">
        <v>0</v>
      </c>
      <c r="H215" s="86">
        <v>0</v>
      </c>
      <c r="I215" s="86">
        <v>0</v>
      </c>
      <c r="J215" s="86">
        <v>0</v>
      </c>
      <c r="K215" s="86">
        <v>0</v>
      </c>
      <c r="L215" s="86">
        <v>0</v>
      </c>
      <c r="M215" s="86">
        <v>0</v>
      </c>
      <c r="N215" s="86">
        <v>0</v>
      </c>
      <c r="O215" s="86">
        <v>0</v>
      </c>
      <c r="P215" s="86">
        <v>0</v>
      </c>
      <c r="Q215" s="86">
        <v>0</v>
      </c>
      <c r="R215" s="86">
        <v>0</v>
      </c>
      <c r="S215" s="86">
        <v>0</v>
      </c>
      <c r="T215" s="86">
        <v>0</v>
      </c>
      <c r="U215" s="86">
        <f t="shared" si="33"/>
        <v>0</v>
      </c>
      <c r="V215" s="107">
        <f t="shared" si="34"/>
        <v>0</v>
      </c>
    </row>
    <row r="216" spans="1:22" s="40" customFormat="1" ht="31.5" x14ac:dyDescent="0.25">
      <c r="A216" s="14" t="s">
        <v>322</v>
      </c>
      <c r="B216" s="22" t="s">
        <v>323</v>
      </c>
      <c r="C216" s="16" t="s">
        <v>17</v>
      </c>
      <c r="D216" s="17">
        <v>0</v>
      </c>
      <c r="E216" s="86">
        <v>0</v>
      </c>
      <c r="F216" s="86">
        <v>0</v>
      </c>
      <c r="G216" s="86">
        <v>0</v>
      </c>
      <c r="H216" s="86">
        <v>0</v>
      </c>
      <c r="I216" s="86">
        <v>0</v>
      </c>
      <c r="J216" s="86">
        <v>0</v>
      </c>
      <c r="K216" s="86">
        <v>0</v>
      </c>
      <c r="L216" s="86">
        <v>0</v>
      </c>
      <c r="M216" s="86">
        <v>0</v>
      </c>
      <c r="N216" s="86">
        <v>0</v>
      </c>
      <c r="O216" s="86">
        <v>0</v>
      </c>
      <c r="P216" s="86">
        <v>0</v>
      </c>
      <c r="Q216" s="86">
        <v>0</v>
      </c>
      <c r="R216" s="86">
        <v>0</v>
      </c>
      <c r="S216" s="86">
        <v>0</v>
      </c>
      <c r="T216" s="86">
        <v>0</v>
      </c>
      <c r="U216" s="86">
        <f t="shared" si="33"/>
        <v>0</v>
      </c>
      <c r="V216" s="107">
        <f t="shared" si="34"/>
        <v>0</v>
      </c>
    </row>
    <row r="217" spans="1:22" s="40" customFormat="1" ht="31.5" x14ac:dyDescent="0.25">
      <c r="A217" s="14" t="s">
        <v>324</v>
      </c>
      <c r="B217" s="22" t="s">
        <v>325</v>
      </c>
      <c r="C217" s="16" t="s">
        <v>17</v>
      </c>
      <c r="D217" s="17">
        <f t="shared" ref="D217" si="39">D211-D212-D213-D214-D215-D216</f>
        <v>24.472999999999985</v>
      </c>
      <c r="E217" s="86">
        <f t="shared" ref="E217" si="40">E211-E212-E213-E214-E215-E216</f>
        <v>163.76052399999998</v>
      </c>
      <c r="F217" s="86">
        <v>17.298730595999999</v>
      </c>
      <c r="G217" s="86">
        <f t="shared" ref="G217:T217" si="41">G211-G212-G213-G214-G215-G216</f>
        <v>0</v>
      </c>
      <c r="H217" s="86">
        <f t="shared" si="41"/>
        <v>2.2830350905399825</v>
      </c>
      <c r="I217" s="86">
        <f t="shared" si="41"/>
        <v>0</v>
      </c>
      <c r="J217" s="86">
        <f t="shared" si="41"/>
        <v>0</v>
      </c>
      <c r="K217" s="86">
        <f t="shared" si="41"/>
        <v>11.647737520539991</v>
      </c>
      <c r="L217" s="86">
        <f t="shared" si="41"/>
        <v>304.30770057999996</v>
      </c>
      <c r="M217" s="86">
        <f t="shared" si="41"/>
        <v>0</v>
      </c>
      <c r="N217" s="86">
        <f t="shared" si="41"/>
        <v>0</v>
      </c>
      <c r="O217" s="86">
        <f t="shared" si="41"/>
        <v>110.89282167639999</v>
      </c>
      <c r="P217" s="86">
        <f t="shared" si="41"/>
        <v>3.5527136788005009E-15</v>
      </c>
      <c r="Q217" s="86">
        <f t="shared" si="41"/>
        <v>61.837781383600003</v>
      </c>
      <c r="R217" s="86">
        <f t="shared" si="41"/>
        <v>0</v>
      </c>
      <c r="S217" s="86">
        <f t="shared" si="41"/>
        <v>0</v>
      </c>
      <c r="T217" s="86">
        <f t="shared" si="41"/>
        <v>0</v>
      </c>
      <c r="U217" s="86">
        <f t="shared" si="33"/>
        <v>184.37834058054</v>
      </c>
      <c r="V217" s="107">
        <f t="shared" si="34"/>
        <v>306.59073567053997</v>
      </c>
    </row>
    <row r="218" spans="1:22" s="40" customFormat="1" x14ac:dyDescent="0.25">
      <c r="A218" s="14" t="s">
        <v>326</v>
      </c>
      <c r="B218" s="21" t="s">
        <v>327</v>
      </c>
      <c r="C218" s="16" t="s">
        <v>17</v>
      </c>
      <c r="D218" s="17">
        <v>0</v>
      </c>
      <c r="E218" s="86">
        <v>0</v>
      </c>
      <c r="F218" s="86">
        <v>0</v>
      </c>
      <c r="G218" s="86">
        <v>0</v>
      </c>
      <c r="H218" s="86">
        <v>0</v>
      </c>
      <c r="I218" s="86">
        <v>0</v>
      </c>
      <c r="J218" s="86">
        <v>0</v>
      </c>
      <c r="K218" s="86">
        <v>0</v>
      </c>
      <c r="L218" s="86">
        <v>0</v>
      </c>
      <c r="M218" s="86">
        <v>0</v>
      </c>
      <c r="N218" s="86">
        <v>0</v>
      </c>
      <c r="O218" s="86">
        <v>0</v>
      </c>
      <c r="P218" s="86">
        <v>0</v>
      </c>
      <c r="Q218" s="86">
        <v>0</v>
      </c>
      <c r="R218" s="86">
        <v>0</v>
      </c>
      <c r="S218" s="86">
        <v>0</v>
      </c>
      <c r="T218" s="86">
        <v>0</v>
      </c>
      <c r="U218" s="86">
        <f t="shared" si="33"/>
        <v>0</v>
      </c>
      <c r="V218" s="107">
        <f t="shared" si="34"/>
        <v>0</v>
      </c>
    </row>
    <row r="219" spans="1:22" s="40" customFormat="1" ht="31.5" x14ac:dyDescent="0.25">
      <c r="A219" s="14" t="s">
        <v>328</v>
      </c>
      <c r="B219" s="21" t="s">
        <v>329</v>
      </c>
      <c r="C219" s="16" t="s">
        <v>17</v>
      </c>
      <c r="D219" s="17">
        <f t="shared" ref="D219" si="42">D210-D211-D218</f>
        <v>0</v>
      </c>
      <c r="E219" s="86">
        <f t="shared" ref="E219" si="43">E210-E211-E218</f>
        <v>0</v>
      </c>
      <c r="F219" s="86">
        <v>0</v>
      </c>
      <c r="G219" s="86">
        <f t="shared" ref="G219:T219" si="44">G210-G211-G218</f>
        <v>0</v>
      </c>
      <c r="H219" s="86">
        <f t="shared" si="44"/>
        <v>0</v>
      </c>
      <c r="I219" s="86">
        <f t="shared" si="44"/>
        <v>0</v>
      </c>
      <c r="J219" s="86">
        <f t="shared" si="44"/>
        <v>4.7999947128118947E-7</v>
      </c>
      <c r="K219" s="86">
        <f t="shared" si="44"/>
        <v>0</v>
      </c>
      <c r="L219" s="86">
        <f t="shared" si="44"/>
        <v>-5.8999921748181805E-7</v>
      </c>
      <c r="M219" s="86">
        <f t="shared" si="44"/>
        <v>0</v>
      </c>
      <c r="N219" s="86">
        <f t="shared" si="44"/>
        <v>0</v>
      </c>
      <c r="O219" s="86">
        <f t="shared" si="44"/>
        <v>5.6843418860808015E-14</v>
      </c>
      <c r="P219" s="86">
        <f t="shared" si="44"/>
        <v>-8.5265128291212022E-14</v>
      </c>
      <c r="Q219" s="86">
        <f t="shared" si="44"/>
        <v>0</v>
      </c>
      <c r="R219" s="86">
        <f t="shared" si="44"/>
        <v>0</v>
      </c>
      <c r="S219" s="86">
        <f t="shared" si="44"/>
        <v>0</v>
      </c>
      <c r="T219" s="86">
        <f t="shared" si="44"/>
        <v>0</v>
      </c>
      <c r="U219" s="86">
        <f t="shared" si="33"/>
        <v>5.6843418860808015E-14</v>
      </c>
      <c r="V219" s="107">
        <f t="shared" si="34"/>
        <v>-1.0999983146575687E-7</v>
      </c>
    </row>
    <row r="220" spans="1:22" s="40" customFormat="1" x14ac:dyDescent="0.25">
      <c r="A220" s="14" t="s">
        <v>330</v>
      </c>
      <c r="B220" s="21" t="s">
        <v>108</v>
      </c>
      <c r="C220" s="16" t="s">
        <v>224</v>
      </c>
      <c r="D220" s="17"/>
      <c r="E220" s="86"/>
      <c r="F220" s="86"/>
      <c r="G220" s="86"/>
      <c r="H220" s="86"/>
      <c r="I220" s="86"/>
      <c r="J220" s="86"/>
      <c r="K220" s="86"/>
      <c r="L220" s="86"/>
      <c r="M220" s="86"/>
      <c r="N220" s="86"/>
      <c r="O220" s="86"/>
      <c r="P220" s="86"/>
      <c r="Q220" s="86"/>
      <c r="R220" s="86"/>
      <c r="S220" s="86"/>
      <c r="T220" s="86"/>
      <c r="U220" s="86">
        <f t="shared" si="33"/>
        <v>0</v>
      </c>
      <c r="V220" s="107">
        <f t="shared" si="34"/>
        <v>0</v>
      </c>
    </row>
    <row r="221" spans="1:22" s="40" customFormat="1" ht="47.25" x14ac:dyDescent="0.25">
      <c r="A221" s="14" t="s">
        <v>331</v>
      </c>
      <c r="B221" s="21" t="s">
        <v>332</v>
      </c>
      <c r="C221" s="16" t="s">
        <v>17</v>
      </c>
      <c r="D221" s="17">
        <v>0</v>
      </c>
      <c r="E221" s="86">
        <v>0</v>
      </c>
      <c r="F221" s="86">
        <v>0</v>
      </c>
      <c r="G221" s="86">
        <v>0</v>
      </c>
      <c r="H221" s="86">
        <v>0</v>
      </c>
      <c r="I221" s="86">
        <v>0</v>
      </c>
      <c r="J221" s="86">
        <v>0</v>
      </c>
      <c r="K221" s="86">
        <v>0</v>
      </c>
      <c r="L221" s="86">
        <v>0</v>
      </c>
      <c r="M221" s="86">
        <v>0</v>
      </c>
      <c r="N221" s="86">
        <v>0</v>
      </c>
      <c r="O221" s="86">
        <v>0</v>
      </c>
      <c r="P221" s="86">
        <v>0</v>
      </c>
      <c r="Q221" s="86">
        <v>0</v>
      </c>
      <c r="R221" s="86">
        <v>0</v>
      </c>
      <c r="S221" s="86">
        <v>0</v>
      </c>
      <c r="T221" s="86">
        <v>0</v>
      </c>
      <c r="U221" s="86">
        <f t="shared" si="33"/>
        <v>0</v>
      </c>
      <c r="V221" s="107">
        <f t="shared" si="34"/>
        <v>0</v>
      </c>
    </row>
    <row r="222" spans="1:22" s="40" customFormat="1" ht="31.5" x14ac:dyDescent="0.25">
      <c r="A222" s="14" t="s">
        <v>333</v>
      </c>
      <c r="B222" s="37" t="s">
        <v>334</v>
      </c>
      <c r="C222" s="16" t="s">
        <v>17</v>
      </c>
      <c r="D222" s="17">
        <v>325.57049999999998</v>
      </c>
      <c r="E222" s="86">
        <v>216.66499999999999</v>
      </c>
      <c r="F222" s="86">
        <v>158.50229999999999</v>
      </c>
      <c r="G222" s="86">
        <v>1744.0205000000001</v>
      </c>
      <c r="H222" s="86">
        <v>256.666</v>
      </c>
      <c r="I222" s="86">
        <v>163.53064372881352</v>
      </c>
      <c r="J222" s="86">
        <v>2390.4195817643904</v>
      </c>
      <c r="K222" s="86">
        <v>0</v>
      </c>
      <c r="L222" s="86">
        <v>859.55297561377586</v>
      </c>
      <c r="M222" s="86">
        <v>0</v>
      </c>
      <c r="N222" s="86">
        <v>0</v>
      </c>
      <c r="O222" s="86">
        <v>0</v>
      </c>
      <c r="P222" s="86">
        <v>0</v>
      </c>
      <c r="Q222" s="86">
        <v>0</v>
      </c>
      <c r="R222" s="86">
        <v>0</v>
      </c>
      <c r="S222" s="86">
        <v>0</v>
      </c>
      <c r="T222" s="86">
        <v>0</v>
      </c>
      <c r="U222" s="86">
        <f t="shared" si="33"/>
        <v>1907.5511437288137</v>
      </c>
      <c r="V222" s="107">
        <f t="shared" si="34"/>
        <v>3506.6385573781663</v>
      </c>
    </row>
    <row r="223" spans="1:22" s="40" customFormat="1" x14ac:dyDescent="0.25">
      <c r="A223" s="14" t="s">
        <v>335</v>
      </c>
      <c r="B223" s="21" t="s">
        <v>336</v>
      </c>
      <c r="C223" s="16" t="s">
        <v>17</v>
      </c>
      <c r="D223" s="17">
        <v>0</v>
      </c>
      <c r="E223" s="86">
        <v>0</v>
      </c>
      <c r="F223" s="86">
        <v>0.74050000000000005</v>
      </c>
      <c r="G223" s="86">
        <v>0</v>
      </c>
      <c r="H223" s="86">
        <v>0</v>
      </c>
      <c r="I223" s="86">
        <v>0</v>
      </c>
      <c r="J223" s="86">
        <v>0</v>
      </c>
      <c r="K223" s="86">
        <v>0</v>
      </c>
      <c r="L223" s="86">
        <v>0</v>
      </c>
      <c r="M223" s="86">
        <v>0</v>
      </c>
      <c r="N223" s="86">
        <v>0</v>
      </c>
      <c r="O223" s="86">
        <v>0</v>
      </c>
      <c r="P223" s="86">
        <v>0</v>
      </c>
      <c r="Q223" s="86">
        <v>0</v>
      </c>
      <c r="R223" s="86">
        <v>0</v>
      </c>
      <c r="S223" s="86">
        <v>0</v>
      </c>
      <c r="T223" s="86">
        <v>0</v>
      </c>
      <c r="U223" s="86">
        <f t="shared" si="33"/>
        <v>0</v>
      </c>
      <c r="V223" s="107">
        <f t="shared" si="34"/>
        <v>0</v>
      </c>
    </row>
    <row r="224" spans="1:22" s="40" customFormat="1" ht="31.5" x14ac:dyDescent="0.25">
      <c r="A224" s="14" t="s">
        <v>337</v>
      </c>
      <c r="B224" s="21" t="s">
        <v>338</v>
      </c>
      <c r="C224" s="16" t="s">
        <v>17</v>
      </c>
      <c r="D224" s="17">
        <f>D225+D226+D227</f>
        <v>0</v>
      </c>
      <c r="E224" s="86">
        <f t="shared" ref="E224:T224" si="45">E225+E226+E227</f>
        <v>0</v>
      </c>
      <c r="F224" s="86">
        <f t="shared" si="45"/>
        <v>0</v>
      </c>
      <c r="G224" s="86">
        <f t="shared" si="45"/>
        <v>0</v>
      </c>
      <c r="H224" s="86">
        <f t="shared" si="45"/>
        <v>0</v>
      </c>
      <c r="I224" s="86">
        <f t="shared" si="45"/>
        <v>0</v>
      </c>
      <c r="J224" s="86">
        <f t="shared" si="45"/>
        <v>0</v>
      </c>
      <c r="K224" s="86">
        <f t="shared" si="45"/>
        <v>0</v>
      </c>
      <c r="L224" s="86">
        <f t="shared" si="45"/>
        <v>0</v>
      </c>
      <c r="M224" s="86">
        <f t="shared" si="45"/>
        <v>0</v>
      </c>
      <c r="N224" s="86">
        <f t="shared" si="45"/>
        <v>0</v>
      </c>
      <c r="O224" s="86">
        <f t="shared" si="45"/>
        <v>0</v>
      </c>
      <c r="P224" s="86">
        <f t="shared" si="45"/>
        <v>0</v>
      </c>
      <c r="Q224" s="86">
        <f t="shared" si="45"/>
        <v>0</v>
      </c>
      <c r="R224" s="86">
        <f t="shared" si="45"/>
        <v>0</v>
      </c>
      <c r="S224" s="86">
        <f t="shared" si="45"/>
        <v>0</v>
      </c>
      <c r="T224" s="86">
        <f t="shared" si="45"/>
        <v>0</v>
      </c>
      <c r="U224" s="86">
        <f t="shared" si="33"/>
        <v>0</v>
      </c>
      <c r="V224" s="107">
        <f t="shared" si="34"/>
        <v>0</v>
      </c>
    </row>
    <row r="225" spans="1:22" s="40" customFormat="1" x14ac:dyDescent="0.25">
      <c r="A225" s="14" t="s">
        <v>339</v>
      </c>
      <c r="B225" s="22" t="s">
        <v>340</v>
      </c>
      <c r="C225" s="16" t="s">
        <v>17</v>
      </c>
      <c r="D225" s="17">
        <v>0</v>
      </c>
      <c r="E225" s="86">
        <v>0</v>
      </c>
      <c r="F225" s="86">
        <v>0</v>
      </c>
      <c r="G225" s="86">
        <v>0</v>
      </c>
      <c r="H225" s="86">
        <v>0</v>
      </c>
      <c r="I225" s="86">
        <v>0</v>
      </c>
      <c r="J225" s="86">
        <v>0</v>
      </c>
      <c r="K225" s="86">
        <v>0</v>
      </c>
      <c r="L225" s="86">
        <v>0</v>
      </c>
      <c r="M225" s="86">
        <v>0</v>
      </c>
      <c r="N225" s="86">
        <v>0</v>
      </c>
      <c r="O225" s="86">
        <v>0</v>
      </c>
      <c r="P225" s="86">
        <v>0</v>
      </c>
      <c r="Q225" s="86">
        <v>0</v>
      </c>
      <c r="R225" s="86">
        <v>0</v>
      </c>
      <c r="S225" s="86">
        <v>0</v>
      </c>
      <c r="T225" s="86">
        <v>0</v>
      </c>
      <c r="U225" s="86">
        <f t="shared" si="33"/>
        <v>0</v>
      </c>
      <c r="V225" s="107">
        <f t="shared" si="34"/>
        <v>0</v>
      </c>
    </row>
    <row r="226" spans="1:22" s="40" customFormat="1" x14ac:dyDescent="0.25">
      <c r="A226" s="14" t="s">
        <v>341</v>
      </c>
      <c r="B226" s="22" t="s">
        <v>342</v>
      </c>
      <c r="C226" s="16" t="s">
        <v>17</v>
      </c>
      <c r="D226" s="17">
        <v>0</v>
      </c>
      <c r="E226" s="86">
        <v>0</v>
      </c>
      <c r="F226" s="86">
        <v>0</v>
      </c>
      <c r="G226" s="86">
        <v>0</v>
      </c>
      <c r="H226" s="86">
        <v>0</v>
      </c>
      <c r="I226" s="86">
        <v>0</v>
      </c>
      <c r="J226" s="86">
        <v>0</v>
      </c>
      <c r="K226" s="86">
        <v>0</v>
      </c>
      <c r="L226" s="86">
        <v>0</v>
      </c>
      <c r="M226" s="86">
        <v>0</v>
      </c>
      <c r="N226" s="86">
        <v>0</v>
      </c>
      <c r="O226" s="86">
        <v>0</v>
      </c>
      <c r="P226" s="86">
        <v>0</v>
      </c>
      <c r="Q226" s="86">
        <v>0</v>
      </c>
      <c r="R226" s="86">
        <v>0</v>
      </c>
      <c r="S226" s="86">
        <v>0</v>
      </c>
      <c r="T226" s="86">
        <v>0</v>
      </c>
      <c r="U226" s="86">
        <f t="shared" si="33"/>
        <v>0</v>
      </c>
      <c r="V226" s="107">
        <f t="shared" si="34"/>
        <v>0</v>
      </c>
    </row>
    <row r="227" spans="1:22" s="40" customFormat="1" x14ac:dyDescent="0.25">
      <c r="A227" s="14" t="s">
        <v>343</v>
      </c>
      <c r="B227" s="22" t="s">
        <v>344</v>
      </c>
      <c r="C227" s="16" t="s">
        <v>17</v>
      </c>
      <c r="D227" s="17">
        <v>0</v>
      </c>
      <c r="E227" s="86">
        <v>0</v>
      </c>
      <c r="F227" s="86">
        <v>0</v>
      </c>
      <c r="G227" s="86">
        <v>0</v>
      </c>
      <c r="H227" s="86">
        <v>0</v>
      </c>
      <c r="I227" s="86">
        <v>0</v>
      </c>
      <c r="J227" s="86">
        <v>0</v>
      </c>
      <c r="K227" s="86">
        <v>0</v>
      </c>
      <c r="L227" s="86">
        <v>0</v>
      </c>
      <c r="M227" s="86">
        <v>0</v>
      </c>
      <c r="N227" s="86">
        <v>0</v>
      </c>
      <c r="O227" s="86">
        <v>0</v>
      </c>
      <c r="P227" s="86">
        <v>0</v>
      </c>
      <c r="Q227" s="86">
        <v>0</v>
      </c>
      <c r="R227" s="86">
        <v>0</v>
      </c>
      <c r="S227" s="86">
        <v>0</v>
      </c>
      <c r="T227" s="86">
        <v>0</v>
      </c>
      <c r="U227" s="86">
        <f t="shared" si="33"/>
        <v>0</v>
      </c>
      <c r="V227" s="107">
        <f t="shared" si="34"/>
        <v>0</v>
      </c>
    </row>
    <row r="228" spans="1:22" s="40" customFormat="1" x14ac:dyDescent="0.25">
      <c r="A228" s="14" t="s">
        <v>345</v>
      </c>
      <c r="B228" s="21" t="s">
        <v>346</v>
      </c>
      <c r="C228" s="16" t="s">
        <v>17</v>
      </c>
      <c r="D228" s="17">
        <v>0</v>
      </c>
      <c r="E228" s="86">
        <v>0</v>
      </c>
      <c r="F228" s="86">
        <v>0</v>
      </c>
      <c r="G228" s="86">
        <v>1310.3</v>
      </c>
      <c r="H228" s="86">
        <v>0</v>
      </c>
      <c r="I228" s="86">
        <v>0</v>
      </c>
      <c r="J228" s="86">
        <f>J222</f>
        <v>2390.4195817643904</v>
      </c>
      <c r="K228" s="86">
        <v>0</v>
      </c>
      <c r="L228" s="86">
        <f>L222</f>
        <v>859.55297561377586</v>
      </c>
      <c r="M228" s="86">
        <v>0</v>
      </c>
      <c r="N228" s="86">
        <v>0</v>
      </c>
      <c r="O228" s="86">
        <v>0</v>
      </c>
      <c r="P228" s="86">
        <v>0</v>
      </c>
      <c r="Q228" s="86">
        <v>0</v>
      </c>
      <c r="R228" s="86">
        <v>0</v>
      </c>
      <c r="S228" s="86">
        <v>0</v>
      </c>
      <c r="T228" s="86">
        <v>0</v>
      </c>
      <c r="U228" s="86">
        <f t="shared" si="33"/>
        <v>1310.3</v>
      </c>
      <c r="V228" s="107">
        <f t="shared" si="34"/>
        <v>3249.9725573781661</v>
      </c>
    </row>
    <row r="229" spans="1:22" s="40" customFormat="1" ht="16.5" customHeight="1" x14ac:dyDescent="0.25">
      <c r="A229" s="14" t="s">
        <v>347</v>
      </c>
      <c r="B229" s="21" t="s">
        <v>348</v>
      </c>
      <c r="C229" s="16" t="s">
        <v>17</v>
      </c>
      <c r="D229" s="17">
        <f>D230+D231</f>
        <v>0</v>
      </c>
      <c r="E229" s="86">
        <f t="shared" ref="E229:T229" si="46">E230+E231</f>
        <v>0</v>
      </c>
      <c r="F229" s="86">
        <f t="shared" si="46"/>
        <v>0</v>
      </c>
      <c r="G229" s="86">
        <f t="shared" si="46"/>
        <v>0</v>
      </c>
      <c r="H229" s="86">
        <f t="shared" si="46"/>
        <v>0</v>
      </c>
      <c r="I229" s="86">
        <f t="shared" si="46"/>
        <v>0</v>
      </c>
      <c r="J229" s="86">
        <f t="shared" si="46"/>
        <v>0</v>
      </c>
      <c r="K229" s="86">
        <f t="shared" si="46"/>
        <v>0</v>
      </c>
      <c r="L229" s="86">
        <f t="shared" si="46"/>
        <v>0</v>
      </c>
      <c r="M229" s="86">
        <f t="shared" si="46"/>
        <v>0</v>
      </c>
      <c r="N229" s="86">
        <f t="shared" si="46"/>
        <v>0</v>
      </c>
      <c r="O229" s="86">
        <f t="shared" si="46"/>
        <v>0</v>
      </c>
      <c r="P229" s="86">
        <f t="shared" si="46"/>
        <v>0</v>
      </c>
      <c r="Q229" s="86">
        <f t="shared" si="46"/>
        <v>0</v>
      </c>
      <c r="R229" s="86">
        <f t="shared" si="46"/>
        <v>0</v>
      </c>
      <c r="S229" s="86">
        <f t="shared" si="46"/>
        <v>0</v>
      </c>
      <c r="T229" s="86">
        <f t="shared" si="46"/>
        <v>0</v>
      </c>
      <c r="U229" s="86">
        <f t="shared" si="33"/>
        <v>0</v>
      </c>
      <c r="V229" s="107">
        <f t="shared" si="34"/>
        <v>0</v>
      </c>
    </row>
    <row r="230" spans="1:22" s="40" customFormat="1" x14ac:dyDescent="0.25">
      <c r="A230" s="14" t="s">
        <v>349</v>
      </c>
      <c r="B230" s="22" t="s">
        <v>350</v>
      </c>
      <c r="C230" s="16" t="s">
        <v>17</v>
      </c>
      <c r="D230" s="17">
        <v>0</v>
      </c>
      <c r="E230" s="86">
        <v>0</v>
      </c>
      <c r="F230" s="86">
        <v>0</v>
      </c>
      <c r="G230" s="86">
        <v>0</v>
      </c>
      <c r="H230" s="86">
        <v>0</v>
      </c>
      <c r="I230" s="86">
        <v>0</v>
      </c>
      <c r="J230" s="86">
        <v>0</v>
      </c>
      <c r="K230" s="86">
        <v>0</v>
      </c>
      <c r="L230" s="86">
        <v>0</v>
      </c>
      <c r="M230" s="86">
        <v>0</v>
      </c>
      <c r="N230" s="86">
        <v>0</v>
      </c>
      <c r="O230" s="86">
        <v>0</v>
      </c>
      <c r="P230" s="86">
        <v>0</v>
      </c>
      <c r="Q230" s="86">
        <v>0</v>
      </c>
      <c r="R230" s="86">
        <v>0</v>
      </c>
      <c r="S230" s="86">
        <v>0</v>
      </c>
      <c r="T230" s="86">
        <v>0</v>
      </c>
      <c r="U230" s="86">
        <f t="shared" si="33"/>
        <v>0</v>
      </c>
      <c r="V230" s="107">
        <f t="shared" si="34"/>
        <v>0</v>
      </c>
    </row>
    <row r="231" spans="1:22" s="40" customFormat="1" x14ac:dyDescent="0.25">
      <c r="A231" s="14" t="s">
        <v>351</v>
      </c>
      <c r="B231" s="22" t="s">
        <v>352</v>
      </c>
      <c r="C231" s="16" t="s">
        <v>17</v>
      </c>
      <c r="D231" s="17">
        <v>0</v>
      </c>
      <c r="E231" s="86">
        <v>0</v>
      </c>
      <c r="F231" s="86">
        <v>0</v>
      </c>
      <c r="G231" s="86">
        <v>0</v>
      </c>
      <c r="H231" s="86">
        <v>0</v>
      </c>
      <c r="I231" s="86">
        <v>0</v>
      </c>
      <c r="J231" s="86">
        <v>0</v>
      </c>
      <c r="K231" s="86">
        <v>0</v>
      </c>
      <c r="L231" s="86">
        <v>0</v>
      </c>
      <c r="M231" s="86">
        <v>0</v>
      </c>
      <c r="N231" s="86">
        <v>0</v>
      </c>
      <c r="O231" s="86">
        <v>0</v>
      </c>
      <c r="P231" s="86">
        <v>0</v>
      </c>
      <c r="Q231" s="86">
        <v>0</v>
      </c>
      <c r="R231" s="86">
        <v>0</v>
      </c>
      <c r="S231" s="86">
        <v>0</v>
      </c>
      <c r="T231" s="86">
        <v>0</v>
      </c>
      <c r="U231" s="86">
        <f t="shared" ref="U231:U294" si="47">G231+I231+K231+M231+O231+Q231+S231</f>
        <v>0</v>
      </c>
      <c r="V231" s="107">
        <f t="shared" ref="V231:V294" si="48">H231+J231+L231+N231+P231+R231+T231</f>
        <v>0</v>
      </c>
    </row>
    <row r="232" spans="1:22" s="40" customFormat="1" x14ac:dyDescent="0.25">
      <c r="A232" s="14" t="s">
        <v>353</v>
      </c>
      <c r="B232" s="21" t="s">
        <v>354</v>
      </c>
      <c r="C232" s="16" t="s">
        <v>17</v>
      </c>
      <c r="D232" s="17">
        <v>325.57049999999998</v>
      </c>
      <c r="E232" s="86">
        <v>216.66499999999999</v>
      </c>
      <c r="F232" s="86">
        <v>0</v>
      </c>
      <c r="G232" s="86">
        <v>366</v>
      </c>
      <c r="H232" s="86">
        <v>74.72760000000001</v>
      </c>
      <c r="I232" s="86">
        <v>0</v>
      </c>
      <c r="J232" s="86">
        <v>0</v>
      </c>
      <c r="K232" s="86">
        <v>0</v>
      </c>
      <c r="L232" s="86">
        <v>0</v>
      </c>
      <c r="M232" s="86">
        <v>0</v>
      </c>
      <c r="N232" s="86">
        <v>0</v>
      </c>
      <c r="O232" s="86">
        <v>0</v>
      </c>
      <c r="P232" s="86">
        <v>0</v>
      </c>
      <c r="Q232" s="86">
        <v>0</v>
      </c>
      <c r="R232" s="86">
        <v>0</v>
      </c>
      <c r="S232" s="86">
        <v>0</v>
      </c>
      <c r="T232" s="86">
        <v>0</v>
      </c>
      <c r="U232" s="86">
        <f t="shared" si="47"/>
        <v>366</v>
      </c>
      <c r="V232" s="107">
        <f t="shared" si="48"/>
        <v>74.72760000000001</v>
      </c>
    </row>
    <row r="233" spans="1:22" s="40" customFormat="1" x14ac:dyDescent="0.25">
      <c r="A233" s="14" t="s">
        <v>355</v>
      </c>
      <c r="B233" s="21" t="s">
        <v>356</v>
      </c>
      <c r="C233" s="16" t="s">
        <v>17</v>
      </c>
      <c r="D233" s="17">
        <v>0</v>
      </c>
      <c r="E233" s="86">
        <v>0</v>
      </c>
      <c r="F233" s="86">
        <v>0</v>
      </c>
      <c r="G233" s="86">
        <v>0</v>
      </c>
      <c r="H233" s="86">
        <v>0</v>
      </c>
      <c r="I233" s="86">
        <v>0</v>
      </c>
      <c r="J233" s="86">
        <v>0</v>
      </c>
      <c r="K233" s="86">
        <v>0</v>
      </c>
      <c r="L233" s="86">
        <v>0</v>
      </c>
      <c r="M233" s="86">
        <v>0</v>
      </c>
      <c r="N233" s="86">
        <v>0</v>
      </c>
      <c r="O233" s="86">
        <v>0</v>
      </c>
      <c r="P233" s="86">
        <v>0</v>
      </c>
      <c r="Q233" s="86">
        <v>0</v>
      </c>
      <c r="R233" s="86">
        <v>0</v>
      </c>
      <c r="S233" s="86">
        <v>0</v>
      </c>
      <c r="T233" s="86">
        <v>0</v>
      </c>
      <c r="U233" s="86">
        <f t="shared" si="47"/>
        <v>0</v>
      </c>
      <c r="V233" s="107">
        <f t="shared" si="48"/>
        <v>0</v>
      </c>
    </row>
    <row r="234" spans="1:22" s="40" customFormat="1" x14ac:dyDescent="0.25">
      <c r="A234" s="14" t="s">
        <v>357</v>
      </c>
      <c r="B234" s="21" t="s">
        <v>358</v>
      </c>
      <c r="C234" s="16" t="s">
        <v>17</v>
      </c>
      <c r="D234" s="17">
        <f>D222-D223-D224-D228-D229-D232-D233</f>
        <v>0</v>
      </c>
      <c r="E234" s="86">
        <f t="shared" ref="E234:T234" si="49">E222-E223-E224-E228-E229-E232-E233</f>
        <v>0</v>
      </c>
      <c r="F234" s="86">
        <f t="shared" si="49"/>
        <v>157.76179999999999</v>
      </c>
      <c r="G234" s="86">
        <f t="shared" si="49"/>
        <v>67.720500000000129</v>
      </c>
      <c r="H234" s="86">
        <f t="shared" si="49"/>
        <v>181.9384</v>
      </c>
      <c r="I234" s="86">
        <f t="shared" si="49"/>
        <v>163.53064372881352</v>
      </c>
      <c r="J234" s="86">
        <f t="shared" si="49"/>
        <v>0</v>
      </c>
      <c r="K234" s="86">
        <f t="shared" si="49"/>
        <v>0</v>
      </c>
      <c r="L234" s="86">
        <f t="shared" si="49"/>
        <v>0</v>
      </c>
      <c r="M234" s="86">
        <f t="shared" si="49"/>
        <v>0</v>
      </c>
      <c r="N234" s="86">
        <f t="shared" si="49"/>
        <v>0</v>
      </c>
      <c r="O234" s="86">
        <f t="shared" si="49"/>
        <v>0</v>
      </c>
      <c r="P234" s="86">
        <f t="shared" si="49"/>
        <v>0</v>
      </c>
      <c r="Q234" s="86">
        <f t="shared" si="49"/>
        <v>0</v>
      </c>
      <c r="R234" s="86">
        <f t="shared" si="49"/>
        <v>0</v>
      </c>
      <c r="S234" s="86">
        <f t="shared" si="49"/>
        <v>0</v>
      </c>
      <c r="T234" s="86">
        <f t="shared" si="49"/>
        <v>0</v>
      </c>
      <c r="U234" s="86">
        <f t="shared" si="47"/>
        <v>231.25114372881364</v>
      </c>
      <c r="V234" s="107">
        <f t="shared" si="48"/>
        <v>181.9384</v>
      </c>
    </row>
    <row r="235" spans="1:22" s="40" customFormat="1" ht="31.5" x14ac:dyDescent="0.25">
      <c r="A235" s="14" t="s">
        <v>359</v>
      </c>
      <c r="B235" s="37" t="s">
        <v>360</v>
      </c>
      <c r="C235" s="16" t="s">
        <v>17</v>
      </c>
      <c r="D235" s="17">
        <v>1.2849999999999999</v>
      </c>
      <c r="E235" s="86">
        <v>180</v>
      </c>
      <c r="F235" s="86">
        <v>189.16970000000001</v>
      </c>
      <c r="G235" s="86">
        <v>391.37070806301381</v>
      </c>
      <c r="H235" s="86">
        <v>146.191</v>
      </c>
      <c r="I235" s="86">
        <v>0</v>
      </c>
      <c r="J235" s="86">
        <v>449.76826858000004</v>
      </c>
      <c r="K235" s="86">
        <v>0</v>
      </c>
      <c r="L235" s="86">
        <v>0</v>
      </c>
      <c r="M235" s="86">
        <v>0</v>
      </c>
      <c r="N235" s="86">
        <v>0</v>
      </c>
      <c r="O235" s="86">
        <v>0</v>
      </c>
      <c r="P235" s="86">
        <v>0</v>
      </c>
      <c r="Q235" s="86">
        <v>0</v>
      </c>
      <c r="R235" s="86">
        <v>0</v>
      </c>
      <c r="S235" s="86">
        <v>0</v>
      </c>
      <c r="T235" s="86">
        <v>0</v>
      </c>
      <c r="U235" s="86">
        <f t="shared" si="47"/>
        <v>391.37070806301381</v>
      </c>
      <c r="V235" s="107">
        <f t="shared" si="48"/>
        <v>595.95926858000007</v>
      </c>
    </row>
    <row r="236" spans="1:22" s="40" customFormat="1" ht="31.5" x14ac:dyDescent="0.25">
      <c r="A236" s="14" t="s">
        <v>361</v>
      </c>
      <c r="B236" s="21" t="s">
        <v>362</v>
      </c>
      <c r="C236" s="16" t="s">
        <v>17</v>
      </c>
      <c r="D236" s="17">
        <v>0</v>
      </c>
      <c r="E236" s="86">
        <v>0</v>
      </c>
      <c r="F236" s="86">
        <v>0</v>
      </c>
      <c r="G236" s="86">
        <v>0</v>
      </c>
      <c r="H236" s="86">
        <v>0</v>
      </c>
      <c r="I236" s="86">
        <v>0</v>
      </c>
      <c r="J236" s="86">
        <v>0</v>
      </c>
      <c r="K236" s="86">
        <v>0</v>
      </c>
      <c r="L236" s="86">
        <v>0</v>
      </c>
      <c r="M236" s="86">
        <v>0</v>
      </c>
      <c r="N236" s="86">
        <v>0</v>
      </c>
      <c r="O236" s="86">
        <v>0</v>
      </c>
      <c r="P236" s="86">
        <v>0</v>
      </c>
      <c r="Q236" s="86">
        <v>0</v>
      </c>
      <c r="R236" s="86">
        <v>0</v>
      </c>
      <c r="S236" s="86">
        <v>0</v>
      </c>
      <c r="T236" s="86">
        <v>0</v>
      </c>
      <c r="U236" s="86">
        <f t="shared" si="47"/>
        <v>0</v>
      </c>
      <c r="V236" s="107">
        <f t="shared" si="48"/>
        <v>0</v>
      </c>
    </row>
    <row r="237" spans="1:22" s="40" customFormat="1" ht="31.5" x14ac:dyDescent="0.25">
      <c r="A237" s="14" t="s">
        <v>363</v>
      </c>
      <c r="B237" s="21" t="s">
        <v>364</v>
      </c>
      <c r="C237" s="16" t="s">
        <v>17</v>
      </c>
      <c r="D237" s="17">
        <f>D238+D239+D240</f>
        <v>0</v>
      </c>
      <c r="E237" s="86">
        <f t="shared" ref="E237:T237" si="50">E238+E239+E240</f>
        <v>0</v>
      </c>
      <c r="F237" s="86">
        <f t="shared" si="50"/>
        <v>0</v>
      </c>
      <c r="G237" s="86">
        <f t="shared" si="50"/>
        <v>366</v>
      </c>
      <c r="H237" s="86">
        <f t="shared" si="50"/>
        <v>0</v>
      </c>
      <c r="I237" s="86">
        <f t="shared" si="50"/>
        <v>0</v>
      </c>
      <c r="J237" s="86">
        <f>J238+J239+J240</f>
        <v>449.76826858000004</v>
      </c>
      <c r="K237" s="86">
        <f t="shared" si="50"/>
        <v>0</v>
      </c>
      <c r="L237" s="86">
        <f t="shared" si="50"/>
        <v>0</v>
      </c>
      <c r="M237" s="86">
        <f t="shared" si="50"/>
        <v>0</v>
      </c>
      <c r="N237" s="86">
        <f t="shared" si="50"/>
        <v>0</v>
      </c>
      <c r="O237" s="86">
        <f t="shared" si="50"/>
        <v>0</v>
      </c>
      <c r="P237" s="86">
        <f t="shared" si="50"/>
        <v>0</v>
      </c>
      <c r="Q237" s="86">
        <f t="shared" si="50"/>
        <v>0</v>
      </c>
      <c r="R237" s="86">
        <f t="shared" si="50"/>
        <v>0</v>
      </c>
      <c r="S237" s="86">
        <f t="shared" si="50"/>
        <v>0</v>
      </c>
      <c r="T237" s="86">
        <f t="shared" si="50"/>
        <v>0</v>
      </c>
      <c r="U237" s="86">
        <f t="shared" si="47"/>
        <v>366</v>
      </c>
      <c r="V237" s="107">
        <f t="shared" si="48"/>
        <v>449.76826858000004</v>
      </c>
    </row>
    <row r="238" spans="1:22" s="40" customFormat="1" x14ac:dyDescent="0.25">
      <c r="A238" s="14" t="s">
        <v>365</v>
      </c>
      <c r="B238" s="22" t="s">
        <v>340</v>
      </c>
      <c r="C238" s="16" t="s">
        <v>17</v>
      </c>
      <c r="D238" s="17">
        <v>0</v>
      </c>
      <c r="E238" s="86">
        <v>0</v>
      </c>
      <c r="F238" s="86">
        <v>0</v>
      </c>
      <c r="G238" s="86">
        <v>0</v>
      </c>
      <c r="H238" s="86">
        <v>0</v>
      </c>
      <c r="I238" s="86">
        <v>0</v>
      </c>
      <c r="J238" s="86">
        <v>449.76826858000004</v>
      </c>
      <c r="K238" s="86">
        <v>0</v>
      </c>
      <c r="L238" s="86">
        <v>0</v>
      </c>
      <c r="M238" s="86">
        <v>0</v>
      </c>
      <c r="N238" s="86">
        <v>0</v>
      </c>
      <c r="O238" s="86">
        <v>0</v>
      </c>
      <c r="P238" s="86">
        <v>0</v>
      </c>
      <c r="Q238" s="86">
        <v>0</v>
      </c>
      <c r="R238" s="86">
        <v>0</v>
      </c>
      <c r="S238" s="86">
        <v>0</v>
      </c>
      <c r="T238" s="86">
        <v>0</v>
      </c>
      <c r="U238" s="86">
        <f t="shared" si="47"/>
        <v>0</v>
      </c>
      <c r="V238" s="107">
        <f t="shared" si="48"/>
        <v>449.76826858000004</v>
      </c>
    </row>
    <row r="239" spans="1:22" s="40" customFormat="1" x14ac:dyDescent="0.25">
      <c r="A239" s="14" t="s">
        <v>366</v>
      </c>
      <c r="B239" s="22" t="s">
        <v>342</v>
      </c>
      <c r="C239" s="16" t="s">
        <v>17</v>
      </c>
      <c r="D239" s="17">
        <v>0</v>
      </c>
      <c r="E239" s="86">
        <v>0</v>
      </c>
      <c r="F239" s="86">
        <v>0</v>
      </c>
      <c r="G239" s="86">
        <v>366</v>
      </c>
      <c r="H239" s="86">
        <v>0</v>
      </c>
      <c r="I239" s="86">
        <v>0</v>
      </c>
      <c r="J239" s="86">
        <v>0</v>
      </c>
      <c r="K239" s="86">
        <v>0</v>
      </c>
      <c r="L239" s="86">
        <v>0</v>
      </c>
      <c r="M239" s="86">
        <v>0</v>
      </c>
      <c r="N239" s="86">
        <v>0</v>
      </c>
      <c r="O239" s="86">
        <v>0</v>
      </c>
      <c r="P239" s="86">
        <v>0</v>
      </c>
      <c r="Q239" s="86">
        <v>0</v>
      </c>
      <c r="R239" s="86">
        <v>0</v>
      </c>
      <c r="S239" s="86">
        <v>0</v>
      </c>
      <c r="T239" s="86">
        <v>0</v>
      </c>
      <c r="U239" s="86">
        <f t="shared" si="47"/>
        <v>366</v>
      </c>
      <c r="V239" s="107">
        <f t="shared" si="48"/>
        <v>0</v>
      </c>
    </row>
    <row r="240" spans="1:22" s="40" customFormat="1" x14ac:dyDescent="0.25">
      <c r="A240" s="14" t="s">
        <v>367</v>
      </c>
      <c r="B240" s="22" t="s">
        <v>344</v>
      </c>
      <c r="C240" s="16" t="s">
        <v>17</v>
      </c>
      <c r="D240" s="17">
        <v>0</v>
      </c>
      <c r="E240" s="86">
        <v>0</v>
      </c>
      <c r="F240" s="86">
        <v>0</v>
      </c>
      <c r="G240" s="86">
        <v>0</v>
      </c>
      <c r="H240" s="86">
        <v>0</v>
      </c>
      <c r="I240" s="86">
        <v>0</v>
      </c>
      <c r="J240" s="86">
        <v>0</v>
      </c>
      <c r="K240" s="86">
        <v>0</v>
      </c>
      <c r="L240" s="86">
        <v>0</v>
      </c>
      <c r="M240" s="86">
        <v>0</v>
      </c>
      <c r="N240" s="86">
        <v>0</v>
      </c>
      <c r="O240" s="86">
        <v>0</v>
      </c>
      <c r="P240" s="86">
        <v>0</v>
      </c>
      <c r="Q240" s="86">
        <v>0</v>
      </c>
      <c r="R240" s="86">
        <v>0</v>
      </c>
      <c r="S240" s="86">
        <v>0</v>
      </c>
      <c r="T240" s="86">
        <v>0</v>
      </c>
      <c r="U240" s="86">
        <f t="shared" si="47"/>
        <v>0</v>
      </c>
      <c r="V240" s="107">
        <f t="shared" si="48"/>
        <v>0</v>
      </c>
    </row>
    <row r="241" spans="1:22" s="40" customFormat="1" x14ac:dyDescent="0.25">
      <c r="A241" s="14" t="s">
        <v>368</v>
      </c>
      <c r="B241" s="21" t="s">
        <v>220</v>
      </c>
      <c r="C241" s="16" t="s">
        <v>17</v>
      </c>
      <c r="D241" s="17">
        <v>0</v>
      </c>
      <c r="E241" s="86">
        <v>0</v>
      </c>
      <c r="F241" s="86">
        <v>0</v>
      </c>
      <c r="G241" s="86">
        <v>0</v>
      </c>
      <c r="H241" s="86">
        <v>0</v>
      </c>
      <c r="I241" s="86">
        <v>0</v>
      </c>
      <c r="J241" s="86">
        <v>0</v>
      </c>
      <c r="K241" s="86">
        <v>0</v>
      </c>
      <c r="L241" s="86">
        <v>0</v>
      </c>
      <c r="M241" s="86">
        <v>0</v>
      </c>
      <c r="N241" s="86">
        <v>0</v>
      </c>
      <c r="O241" s="86">
        <v>0</v>
      </c>
      <c r="P241" s="86">
        <v>0</v>
      </c>
      <c r="Q241" s="86">
        <v>0</v>
      </c>
      <c r="R241" s="86">
        <v>0</v>
      </c>
      <c r="S241" s="86">
        <v>0</v>
      </c>
      <c r="T241" s="86">
        <v>0</v>
      </c>
      <c r="U241" s="86">
        <f t="shared" si="47"/>
        <v>0</v>
      </c>
      <c r="V241" s="107">
        <f t="shared" si="48"/>
        <v>0</v>
      </c>
    </row>
    <row r="242" spans="1:22" s="40" customFormat="1" x14ac:dyDescent="0.25">
      <c r="A242" s="14" t="s">
        <v>369</v>
      </c>
      <c r="B242" s="21" t="s">
        <v>370</v>
      </c>
      <c r="C242" s="16" t="s">
        <v>17</v>
      </c>
      <c r="D242" s="17">
        <f>D235-D236-D237-D241</f>
        <v>1.2849999999999999</v>
      </c>
      <c r="E242" s="86">
        <f t="shared" ref="E242:T242" si="51">E235-E236-E237-E241</f>
        <v>180</v>
      </c>
      <c r="F242" s="86">
        <f t="shared" si="51"/>
        <v>189.16970000000001</v>
      </c>
      <c r="G242" s="86">
        <f t="shared" si="51"/>
        <v>25.370708063013808</v>
      </c>
      <c r="H242" s="86">
        <f t="shared" si="51"/>
        <v>146.191</v>
      </c>
      <c r="I242" s="86">
        <f t="shared" si="51"/>
        <v>0</v>
      </c>
      <c r="J242" s="86">
        <f t="shared" si="51"/>
        <v>0</v>
      </c>
      <c r="K242" s="86">
        <f t="shared" si="51"/>
        <v>0</v>
      </c>
      <c r="L242" s="86">
        <f t="shared" si="51"/>
        <v>0</v>
      </c>
      <c r="M242" s="86">
        <f t="shared" si="51"/>
        <v>0</v>
      </c>
      <c r="N242" s="86">
        <f t="shared" si="51"/>
        <v>0</v>
      </c>
      <c r="O242" s="86">
        <f t="shared" si="51"/>
        <v>0</v>
      </c>
      <c r="P242" s="86">
        <f t="shared" si="51"/>
        <v>0</v>
      </c>
      <c r="Q242" s="86">
        <f t="shared" si="51"/>
        <v>0</v>
      </c>
      <c r="R242" s="86">
        <f t="shared" si="51"/>
        <v>0</v>
      </c>
      <c r="S242" s="86">
        <f t="shared" si="51"/>
        <v>0</v>
      </c>
      <c r="T242" s="86">
        <f t="shared" si="51"/>
        <v>0</v>
      </c>
      <c r="U242" s="86">
        <f t="shared" si="47"/>
        <v>25.370708063013808</v>
      </c>
      <c r="V242" s="107">
        <f t="shared" si="48"/>
        <v>146.191</v>
      </c>
    </row>
    <row r="243" spans="1:22" s="40" customFormat="1" ht="47.25" x14ac:dyDescent="0.25">
      <c r="A243" s="14" t="s">
        <v>371</v>
      </c>
      <c r="B243" s="37" t="s">
        <v>372</v>
      </c>
      <c r="C243" s="16" t="s">
        <v>17</v>
      </c>
      <c r="D243" s="17">
        <f>D167-D185</f>
        <v>31.550546679999798</v>
      </c>
      <c r="E243" s="86">
        <f>E167-E185</f>
        <v>576.11969999999974</v>
      </c>
      <c r="F243" s="86">
        <f t="shared" ref="F243:T243" si="52">F167-F185</f>
        <v>509.7526127999995</v>
      </c>
      <c r="G243" s="86">
        <f t="shared" si="52"/>
        <v>-308.08750926535777</v>
      </c>
      <c r="H243" s="86">
        <f t="shared" si="52"/>
        <v>337.74937434299954</v>
      </c>
      <c r="I243" s="86">
        <f t="shared" si="52"/>
        <v>-108.40578732881067</v>
      </c>
      <c r="J243" s="86">
        <f t="shared" si="52"/>
        <v>-209.50255755166108</v>
      </c>
      <c r="K243" s="86">
        <f t="shared" si="52"/>
        <v>174.31564499000069</v>
      </c>
      <c r="L243" s="86">
        <f t="shared" si="52"/>
        <v>-790.4554716467901</v>
      </c>
      <c r="M243" s="86">
        <f t="shared" si="52"/>
        <v>8.4709999999981846</v>
      </c>
      <c r="N243" s="86">
        <f t="shared" si="52"/>
        <v>-2.4437458492629958</v>
      </c>
      <c r="O243" s="86">
        <f t="shared" si="52"/>
        <v>361.4130984564008</v>
      </c>
      <c r="P243" s="86">
        <f t="shared" si="52"/>
        <v>120.33528445725278</v>
      </c>
      <c r="Q243" s="86">
        <f t="shared" si="52"/>
        <v>532.12539812100022</v>
      </c>
      <c r="R243" s="86">
        <f t="shared" si="52"/>
        <v>19.276623376206771</v>
      </c>
      <c r="S243" s="86">
        <f t="shared" si="52"/>
        <v>-1.5347143107646843E-4</v>
      </c>
      <c r="T243" s="86">
        <f t="shared" si="52"/>
        <v>39.695780732471576</v>
      </c>
      <c r="U243" s="86">
        <f t="shared" si="47"/>
        <v>659.83169150180038</v>
      </c>
      <c r="V243" s="107">
        <f t="shared" si="48"/>
        <v>-485.34471213878351</v>
      </c>
    </row>
    <row r="244" spans="1:22" s="40" customFormat="1" ht="47.25" x14ac:dyDescent="0.25">
      <c r="A244" s="14" t="s">
        <v>373</v>
      </c>
      <c r="B244" s="37" t="s">
        <v>374</v>
      </c>
      <c r="C244" s="16" t="s">
        <v>17</v>
      </c>
      <c r="D244" s="17">
        <f>D203-D210</f>
        <v>-350.04314668000001</v>
      </c>
      <c r="E244" s="86">
        <f>E203-E210</f>
        <v>-534.77102737714006</v>
      </c>
      <c r="F244" s="86">
        <f t="shared" ref="F244:T244" si="53">F203-F210</f>
        <v>-211.2799620415</v>
      </c>
      <c r="G244" s="86">
        <f t="shared" si="53"/>
        <v>-71.317722959999998</v>
      </c>
      <c r="H244" s="86">
        <f t="shared" si="53"/>
        <v>-178.62022538299993</v>
      </c>
      <c r="I244" s="86">
        <f t="shared" si="53"/>
        <v>-55.124856399999999</v>
      </c>
      <c r="J244" s="86">
        <f t="shared" si="53"/>
        <v>-1748.7450285843895</v>
      </c>
      <c r="K244" s="86">
        <f t="shared" si="53"/>
        <v>-174.31564498999998</v>
      </c>
      <c r="L244" s="86">
        <f t="shared" si="53"/>
        <v>-569.50356691033994</v>
      </c>
      <c r="M244" s="86">
        <f t="shared" si="53"/>
        <v>-8.4710000000000001</v>
      </c>
      <c r="N244" s="86">
        <f t="shared" si="53"/>
        <v>-48.064457012153007</v>
      </c>
      <c r="O244" s="86">
        <f t="shared" si="53"/>
        <v>-361.41309845640006</v>
      </c>
      <c r="P244" s="86">
        <f t="shared" si="53"/>
        <v>-101.894554636926</v>
      </c>
      <c r="Q244" s="86">
        <f t="shared" si="53"/>
        <v>-532.1253981210001</v>
      </c>
      <c r="R244" s="86">
        <f t="shared" si="53"/>
        <v>-11.799999999999999</v>
      </c>
      <c r="S244" s="86">
        <f t="shared" si="53"/>
        <v>0</v>
      </c>
      <c r="T244" s="86">
        <f t="shared" si="53"/>
        <v>0</v>
      </c>
      <c r="U244" s="86">
        <f t="shared" si="47"/>
        <v>-1202.7677209274002</v>
      </c>
      <c r="V244" s="107">
        <f t="shared" si="48"/>
        <v>-2658.6278325268086</v>
      </c>
    </row>
    <row r="245" spans="1:22" s="40" customFormat="1" ht="31.5" x14ac:dyDescent="0.25">
      <c r="A245" s="14" t="s">
        <v>375</v>
      </c>
      <c r="B245" s="21" t="s">
        <v>376</v>
      </c>
      <c r="C245" s="16" t="s">
        <v>17</v>
      </c>
      <c r="D245" s="17">
        <v>0</v>
      </c>
      <c r="E245" s="86">
        <v>0</v>
      </c>
      <c r="F245" s="86">
        <v>0</v>
      </c>
      <c r="G245" s="86">
        <v>0</v>
      </c>
      <c r="H245" s="86">
        <v>0</v>
      </c>
      <c r="I245" s="86">
        <v>0</v>
      </c>
      <c r="J245" s="86">
        <v>0</v>
      </c>
      <c r="K245" s="86">
        <v>0</v>
      </c>
      <c r="L245" s="86">
        <v>0</v>
      </c>
      <c r="M245" s="86">
        <v>0</v>
      </c>
      <c r="N245" s="86">
        <v>0</v>
      </c>
      <c r="O245" s="86">
        <v>0</v>
      </c>
      <c r="P245" s="86">
        <v>0</v>
      </c>
      <c r="Q245" s="86">
        <v>0</v>
      </c>
      <c r="R245" s="86">
        <v>0</v>
      </c>
      <c r="S245" s="86">
        <v>0</v>
      </c>
      <c r="T245" s="86">
        <v>0</v>
      </c>
      <c r="U245" s="86">
        <f t="shared" si="47"/>
        <v>0</v>
      </c>
      <c r="V245" s="107">
        <f t="shared" si="48"/>
        <v>0</v>
      </c>
    </row>
    <row r="246" spans="1:22" s="40" customFormat="1" ht="31.5" x14ac:dyDescent="0.25">
      <c r="A246" s="14" t="s">
        <v>377</v>
      </c>
      <c r="B246" s="21" t="s">
        <v>378</v>
      </c>
      <c r="C246" s="16" t="s">
        <v>17</v>
      </c>
      <c r="D246" s="17">
        <f>D244-D245</f>
        <v>-350.04314668000001</v>
      </c>
      <c r="E246" s="86">
        <f>E244-E245</f>
        <v>-534.77102737714006</v>
      </c>
      <c r="F246" s="86">
        <f t="shared" ref="F246:T246" si="54">F244-F245</f>
        <v>-211.2799620415</v>
      </c>
      <c r="G246" s="86">
        <f t="shared" si="54"/>
        <v>-71.317722959999998</v>
      </c>
      <c r="H246" s="86">
        <f t="shared" si="54"/>
        <v>-178.62022538299993</v>
      </c>
      <c r="I246" s="86">
        <f t="shared" si="54"/>
        <v>-55.124856399999999</v>
      </c>
      <c r="J246" s="86">
        <f>J244-J245</f>
        <v>-1748.7450285843895</v>
      </c>
      <c r="K246" s="86">
        <f t="shared" si="54"/>
        <v>-174.31564498999998</v>
      </c>
      <c r="L246" s="86">
        <f t="shared" si="54"/>
        <v>-569.50356691033994</v>
      </c>
      <c r="M246" s="86">
        <f t="shared" si="54"/>
        <v>-8.4710000000000001</v>
      </c>
      <c r="N246" s="86">
        <f t="shared" si="54"/>
        <v>-48.064457012153007</v>
      </c>
      <c r="O246" s="86">
        <f t="shared" si="54"/>
        <v>-361.41309845640006</v>
      </c>
      <c r="P246" s="86">
        <f t="shared" si="54"/>
        <v>-101.894554636926</v>
      </c>
      <c r="Q246" s="86">
        <f t="shared" si="54"/>
        <v>-532.1253981210001</v>
      </c>
      <c r="R246" s="86">
        <f t="shared" si="54"/>
        <v>-11.799999999999999</v>
      </c>
      <c r="S246" s="86">
        <f t="shared" si="54"/>
        <v>0</v>
      </c>
      <c r="T246" s="86">
        <f t="shared" si="54"/>
        <v>0</v>
      </c>
      <c r="U246" s="86">
        <f t="shared" si="47"/>
        <v>-1202.7677209274002</v>
      </c>
      <c r="V246" s="107">
        <f t="shared" si="48"/>
        <v>-2658.6278325268086</v>
      </c>
    </row>
    <row r="247" spans="1:22" s="40" customFormat="1" ht="47.25" x14ac:dyDescent="0.25">
      <c r="A247" s="14" t="s">
        <v>379</v>
      </c>
      <c r="B247" s="37" t="s">
        <v>380</v>
      </c>
      <c r="C247" s="16" t="s">
        <v>17</v>
      </c>
      <c r="D247" s="17">
        <f>D222-D235</f>
        <v>324.28549999999996</v>
      </c>
      <c r="E247" s="86">
        <f>E222-E235</f>
        <v>36.664999999999992</v>
      </c>
      <c r="F247" s="86">
        <f t="shared" ref="F247:T247" si="55">F222-F235</f>
        <v>-30.667400000000015</v>
      </c>
      <c r="G247" s="86">
        <f t="shared" si="55"/>
        <v>1352.6497919369863</v>
      </c>
      <c r="H247" s="86">
        <f t="shared" si="55"/>
        <v>110.47499999999999</v>
      </c>
      <c r="I247" s="86">
        <f t="shared" si="55"/>
        <v>163.53064372881352</v>
      </c>
      <c r="J247" s="86">
        <f t="shared" si="55"/>
        <v>1940.6513131843903</v>
      </c>
      <c r="K247" s="86">
        <f t="shared" si="55"/>
        <v>0</v>
      </c>
      <c r="L247" s="86">
        <f t="shared" si="55"/>
        <v>859.55297561377586</v>
      </c>
      <c r="M247" s="86">
        <f t="shared" si="55"/>
        <v>0</v>
      </c>
      <c r="N247" s="86">
        <f t="shared" si="55"/>
        <v>0</v>
      </c>
      <c r="O247" s="86">
        <f t="shared" si="55"/>
        <v>0</v>
      </c>
      <c r="P247" s="86">
        <f t="shared" si="55"/>
        <v>0</v>
      </c>
      <c r="Q247" s="86">
        <f t="shared" si="55"/>
        <v>0</v>
      </c>
      <c r="R247" s="86">
        <f t="shared" si="55"/>
        <v>0</v>
      </c>
      <c r="S247" s="86">
        <f t="shared" si="55"/>
        <v>0</v>
      </c>
      <c r="T247" s="86">
        <f t="shared" si="55"/>
        <v>0</v>
      </c>
      <c r="U247" s="86">
        <f t="shared" si="47"/>
        <v>1516.1804356657999</v>
      </c>
      <c r="V247" s="107">
        <f t="shared" si="48"/>
        <v>2910.679288798166</v>
      </c>
    </row>
    <row r="248" spans="1:22" s="40" customFormat="1" ht="31.5" x14ac:dyDescent="0.25">
      <c r="A248" s="14" t="s">
        <v>381</v>
      </c>
      <c r="B248" s="21" t="s">
        <v>382</v>
      </c>
      <c r="C248" s="16" t="s">
        <v>17</v>
      </c>
      <c r="D248" s="17">
        <f>D232-D237</f>
        <v>325.57049999999998</v>
      </c>
      <c r="E248" s="86">
        <f t="shared" ref="E248:F248" si="56">E232-E237</f>
        <v>216.66499999999999</v>
      </c>
      <c r="F248" s="86">
        <f t="shared" si="56"/>
        <v>0</v>
      </c>
      <c r="G248" s="86">
        <f>G232-G237</f>
        <v>0</v>
      </c>
      <c r="H248" s="86">
        <f>H232-H237</f>
        <v>74.72760000000001</v>
      </c>
      <c r="I248" s="86">
        <f t="shared" ref="I248:T248" si="57">I232-I237</f>
        <v>0</v>
      </c>
      <c r="J248" s="86">
        <f t="shared" si="57"/>
        <v>-449.76826858000004</v>
      </c>
      <c r="K248" s="86">
        <f t="shared" si="57"/>
        <v>0</v>
      </c>
      <c r="L248" s="86">
        <f t="shared" si="57"/>
        <v>0</v>
      </c>
      <c r="M248" s="86">
        <f t="shared" si="57"/>
        <v>0</v>
      </c>
      <c r="N248" s="86">
        <f t="shared" si="57"/>
        <v>0</v>
      </c>
      <c r="O248" s="86">
        <f t="shared" si="57"/>
        <v>0</v>
      </c>
      <c r="P248" s="86">
        <f t="shared" si="57"/>
        <v>0</v>
      </c>
      <c r="Q248" s="86">
        <f t="shared" si="57"/>
        <v>0</v>
      </c>
      <c r="R248" s="86">
        <f t="shared" si="57"/>
        <v>0</v>
      </c>
      <c r="S248" s="86">
        <f t="shared" si="57"/>
        <v>0</v>
      </c>
      <c r="T248" s="86">
        <f t="shared" si="57"/>
        <v>0</v>
      </c>
      <c r="U248" s="86">
        <f t="shared" si="47"/>
        <v>0</v>
      </c>
      <c r="V248" s="107">
        <f t="shared" si="48"/>
        <v>-375.04066858000004</v>
      </c>
    </row>
    <row r="249" spans="1:22" s="40" customFormat="1" ht="31.5" x14ac:dyDescent="0.25">
      <c r="A249" s="14" t="s">
        <v>383</v>
      </c>
      <c r="B249" s="21" t="s">
        <v>384</v>
      </c>
      <c r="C249" s="16" t="s">
        <v>17</v>
      </c>
      <c r="D249" s="17">
        <f>D247-D248</f>
        <v>-1.285000000000025</v>
      </c>
      <c r="E249" s="86">
        <f>E247-E248</f>
        <v>-180</v>
      </c>
      <c r="F249" s="86">
        <f t="shared" ref="F249:T249" si="58">F247-F248</f>
        <v>-30.667400000000015</v>
      </c>
      <c r="G249" s="86">
        <f>G247-G248</f>
        <v>1352.6497919369863</v>
      </c>
      <c r="H249" s="86">
        <f t="shared" si="58"/>
        <v>35.747399999999985</v>
      </c>
      <c r="I249" s="86">
        <f t="shared" si="58"/>
        <v>163.53064372881352</v>
      </c>
      <c r="J249" s="86">
        <f t="shared" si="58"/>
        <v>2390.4195817643904</v>
      </c>
      <c r="K249" s="86">
        <f t="shared" si="58"/>
        <v>0</v>
      </c>
      <c r="L249" s="86">
        <f t="shared" si="58"/>
        <v>859.55297561377586</v>
      </c>
      <c r="M249" s="86">
        <f t="shared" si="58"/>
        <v>0</v>
      </c>
      <c r="N249" s="86">
        <f t="shared" si="58"/>
        <v>0</v>
      </c>
      <c r="O249" s="86">
        <f t="shared" si="58"/>
        <v>0</v>
      </c>
      <c r="P249" s="86">
        <f t="shared" si="58"/>
        <v>0</v>
      </c>
      <c r="Q249" s="86">
        <f t="shared" si="58"/>
        <v>0</v>
      </c>
      <c r="R249" s="86">
        <f t="shared" si="58"/>
        <v>0</v>
      </c>
      <c r="S249" s="86">
        <f t="shared" si="58"/>
        <v>0</v>
      </c>
      <c r="T249" s="86">
        <f t="shared" si="58"/>
        <v>0</v>
      </c>
      <c r="U249" s="86">
        <f t="shared" si="47"/>
        <v>1516.1804356657999</v>
      </c>
      <c r="V249" s="107">
        <f t="shared" si="48"/>
        <v>3285.7199573781663</v>
      </c>
    </row>
    <row r="250" spans="1:22" s="40" customFormat="1" ht="31.5" x14ac:dyDescent="0.25">
      <c r="A250" s="14" t="s">
        <v>385</v>
      </c>
      <c r="B250" s="37" t="s">
        <v>386</v>
      </c>
      <c r="C250" s="16" t="s">
        <v>17</v>
      </c>
      <c r="D250" s="17">
        <v>0</v>
      </c>
      <c r="E250" s="86">
        <v>-18.588672622860408</v>
      </c>
      <c r="F250" s="86">
        <v>-94.914379354499999</v>
      </c>
      <c r="G250" s="86">
        <v>0</v>
      </c>
      <c r="H250" s="86">
        <v>79.871900000000011</v>
      </c>
      <c r="I250" s="86">
        <v>0</v>
      </c>
      <c r="J250" s="86">
        <v>0</v>
      </c>
      <c r="K250" s="86">
        <v>0</v>
      </c>
      <c r="L250" s="86">
        <v>0</v>
      </c>
      <c r="M250" s="86">
        <v>0</v>
      </c>
      <c r="N250" s="86">
        <v>0</v>
      </c>
      <c r="O250" s="86">
        <v>0</v>
      </c>
      <c r="P250" s="86">
        <v>0</v>
      </c>
      <c r="Q250" s="86">
        <v>0</v>
      </c>
      <c r="R250" s="86">
        <v>0</v>
      </c>
      <c r="S250" s="86">
        <v>0</v>
      </c>
      <c r="T250" s="86">
        <v>0</v>
      </c>
      <c r="U250" s="86">
        <f t="shared" si="47"/>
        <v>0</v>
      </c>
      <c r="V250" s="107">
        <f t="shared" si="48"/>
        <v>79.871900000000011</v>
      </c>
    </row>
    <row r="251" spans="1:22" s="40" customFormat="1" ht="31.5" x14ac:dyDescent="0.25">
      <c r="A251" s="14" t="s">
        <v>387</v>
      </c>
      <c r="B251" s="37" t="s">
        <v>388</v>
      </c>
      <c r="C251" s="16" t="s">
        <v>17</v>
      </c>
      <c r="D251" s="17">
        <f>D243+D244+D247+D250</f>
        <v>5.7928999999997473</v>
      </c>
      <c r="E251" s="86">
        <f>E243+E244+E247+E250</f>
        <v>59.424999999999265</v>
      </c>
      <c r="F251" s="86">
        <f t="shared" ref="F251:T251" si="59">F243+F244+F247+F250</f>
        <v>172.89087140399948</v>
      </c>
      <c r="G251" s="86">
        <f t="shared" si="59"/>
        <v>973.24455971162854</v>
      </c>
      <c r="H251" s="86">
        <f>H243+H244+H247+H250</f>
        <v>349.47604895999962</v>
      </c>
      <c r="I251" s="86">
        <f t="shared" si="59"/>
        <v>2.8421709430404007E-12</v>
      </c>
      <c r="J251" s="86">
        <f t="shared" si="59"/>
        <v>-17.596272951660239</v>
      </c>
      <c r="K251" s="86">
        <f t="shared" si="59"/>
        <v>7.1054273576010019E-13</v>
      </c>
      <c r="L251" s="86">
        <f t="shared" si="59"/>
        <v>-500.40606294335419</v>
      </c>
      <c r="M251" s="86">
        <f t="shared" si="59"/>
        <v>-1.815436689867056E-12</v>
      </c>
      <c r="N251" s="86">
        <f t="shared" si="59"/>
        <v>-50.508202861416002</v>
      </c>
      <c r="O251" s="86">
        <f t="shared" si="59"/>
        <v>7.3896444519050419E-13</v>
      </c>
      <c r="P251" s="86">
        <f t="shared" si="59"/>
        <v>18.44072982032678</v>
      </c>
      <c r="Q251" s="86">
        <f t="shared" si="59"/>
        <v>1.1368683772161603E-13</v>
      </c>
      <c r="R251" s="86">
        <f t="shared" si="59"/>
        <v>7.4766233762067724</v>
      </c>
      <c r="S251" s="86">
        <f t="shared" si="59"/>
        <v>-1.5347143107646843E-4</v>
      </c>
      <c r="T251" s="86">
        <f t="shared" si="59"/>
        <v>39.695780732471576</v>
      </c>
      <c r="U251" s="86">
        <f t="shared" si="47"/>
        <v>973.24440624019996</v>
      </c>
      <c r="V251" s="107">
        <f t="shared" si="48"/>
        <v>-153.42135586742569</v>
      </c>
    </row>
    <row r="252" spans="1:22" s="40" customFormat="1" x14ac:dyDescent="0.25">
      <c r="A252" s="14" t="s">
        <v>389</v>
      </c>
      <c r="B252" s="37" t="s">
        <v>390</v>
      </c>
      <c r="C252" s="16" t="s">
        <v>17</v>
      </c>
      <c r="D252" s="17">
        <v>1.3291000000000002</v>
      </c>
      <c r="E252" s="86">
        <f>D253</f>
        <v>7.1219999999997476</v>
      </c>
      <c r="F252" s="86">
        <f t="shared" ref="F252:G252" si="60">E253</f>
        <v>66.546999999999016</v>
      </c>
      <c r="G252" s="86">
        <f t="shared" si="60"/>
        <v>239.43787140399849</v>
      </c>
      <c r="H252" s="86">
        <f>F253</f>
        <v>239.43787140399849</v>
      </c>
      <c r="I252" s="86">
        <f t="shared" ref="I252:T252" si="61">G253</f>
        <v>1212.682431115627</v>
      </c>
      <c r="J252" s="86">
        <f>H253</f>
        <v>588.91392036399816</v>
      </c>
      <c r="K252" s="86">
        <f t="shared" si="61"/>
        <v>1212.6824311156297</v>
      </c>
      <c r="L252" s="86">
        <f t="shared" si="61"/>
        <v>571.31764741233792</v>
      </c>
      <c r="M252" s="86">
        <f t="shared" si="61"/>
        <v>1212.6824311156304</v>
      </c>
      <c r="N252" s="86">
        <f t="shared" si="61"/>
        <v>70.911584468983733</v>
      </c>
      <c r="O252" s="86">
        <f t="shared" si="61"/>
        <v>1212.6824311156286</v>
      </c>
      <c r="P252" s="86">
        <f t="shared" si="61"/>
        <v>20.403381607567731</v>
      </c>
      <c r="Q252" s="86">
        <f t="shared" si="61"/>
        <v>1212.6824311156292</v>
      </c>
      <c r="R252" s="86">
        <f t="shared" si="61"/>
        <v>38.844111427894511</v>
      </c>
      <c r="S252" s="86">
        <f t="shared" si="61"/>
        <v>1212.6824311156292</v>
      </c>
      <c r="T252" s="86">
        <f t="shared" si="61"/>
        <v>46.320734804101285</v>
      </c>
      <c r="U252" s="86">
        <f t="shared" si="47"/>
        <v>7515.5324580977722</v>
      </c>
      <c r="V252" s="107">
        <f t="shared" si="48"/>
        <v>1576.1492514888819</v>
      </c>
    </row>
    <row r="253" spans="1:22" s="40" customFormat="1" ht="16.5" thickBot="1" x14ac:dyDescent="0.3">
      <c r="A253" s="26" t="s">
        <v>391</v>
      </c>
      <c r="B253" s="42" t="s">
        <v>392</v>
      </c>
      <c r="C253" s="28" t="s">
        <v>17</v>
      </c>
      <c r="D253" s="29">
        <f>D252+D251</f>
        <v>7.1219999999997476</v>
      </c>
      <c r="E253" s="108">
        <f>E252+E251</f>
        <v>66.546999999999016</v>
      </c>
      <c r="F253" s="108">
        <f t="shared" ref="F253:T253" si="62">F252+F251</f>
        <v>239.43787140399849</v>
      </c>
      <c r="G253" s="108">
        <f t="shared" si="62"/>
        <v>1212.682431115627</v>
      </c>
      <c r="H253" s="108">
        <f>H252+H251</f>
        <v>588.91392036399816</v>
      </c>
      <c r="I253" s="108">
        <f t="shared" si="62"/>
        <v>1212.6824311156297</v>
      </c>
      <c r="J253" s="108">
        <f>J252+J251</f>
        <v>571.31764741233792</v>
      </c>
      <c r="K253" s="108">
        <f t="shared" si="62"/>
        <v>1212.6824311156304</v>
      </c>
      <c r="L253" s="108">
        <f t="shared" si="62"/>
        <v>70.911584468983733</v>
      </c>
      <c r="M253" s="108">
        <f t="shared" si="62"/>
        <v>1212.6824311156286</v>
      </c>
      <c r="N253" s="108">
        <f t="shared" si="62"/>
        <v>20.403381607567731</v>
      </c>
      <c r="O253" s="108">
        <f t="shared" si="62"/>
        <v>1212.6824311156292</v>
      </c>
      <c r="P253" s="108">
        <f t="shared" si="62"/>
        <v>38.844111427894511</v>
      </c>
      <c r="Q253" s="108">
        <f t="shared" si="62"/>
        <v>1212.6824311156292</v>
      </c>
      <c r="R253" s="108">
        <f t="shared" si="62"/>
        <v>46.320734804101285</v>
      </c>
      <c r="S253" s="108">
        <f t="shared" si="62"/>
        <v>1212.6822776441982</v>
      </c>
      <c r="T253" s="108">
        <f t="shared" si="62"/>
        <v>86.016515536572854</v>
      </c>
      <c r="U253" s="108">
        <f t="shared" si="47"/>
        <v>8488.7768643379732</v>
      </c>
      <c r="V253" s="109">
        <f t="shared" si="48"/>
        <v>1422.7278956214561</v>
      </c>
    </row>
    <row r="254" spans="1:22" s="40" customFormat="1" x14ac:dyDescent="0.25">
      <c r="A254" s="8" t="s">
        <v>393</v>
      </c>
      <c r="B254" s="9" t="s">
        <v>108</v>
      </c>
      <c r="C254" s="10" t="s">
        <v>224</v>
      </c>
      <c r="D254" s="11"/>
      <c r="E254" s="105"/>
      <c r="F254" s="105"/>
      <c r="G254" s="105"/>
      <c r="H254" s="105"/>
      <c r="I254" s="105"/>
      <c r="J254" s="105"/>
      <c r="K254" s="105"/>
      <c r="L254" s="105"/>
      <c r="M254" s="105"/>
      <c r="N254" s="105"/>
      <c r="O254" s="105"/>
      <c r="P254" s="105"/>
      <c r="Q254" s="105"/>
      <c r="R254" s="105"/>
      <c r="S254" s="105"/>
      <c r="T254" s="105"/>
      <c r="U254" s="105">
        <f t="shared" si="47"/>
        <v>0</v>
      </c>
      <c r="V254" s="106">
        <f t="shared" si="48"/>
        <v>0</v>
      </c>
    </row>
    <row r="255" spans="1:22" s="40" customFormat="1" ht="31.5" x14ac:dyDescent="0.25">
      <c r="A255" s="14" t="s">
        <v>394</v>
      </c>
      <c r="B255" s="21" t="s">
        <v>395</v>
      </c>
      <c r="C255" s="16" t="s">
        <v>17</v>
      </c>
      <c r="D255" s="17">
        <v>541.97699999999998</v>
      </c>
      <c r="E255" s="86">
        <v>544.35084999999992</v>
      </c>
      <c r="F255" s="86">
        <v>746.68511604000003</v>
      </c>
      <c r="G255" s="86">
        <v>1104.5857727999469</v>
      </c>
      <c r="H255" s="86">
        <v>1580.8287351390002</v>
      </c>
      <c r="I255" s="86">
        <v>1010.2733171614245</v>
      </c>
      <c r="J255" s="86">
        <f>H255+J23*1.18-J167</f>
        <v>2951.4082487046771</v>
      </c>
      <c r="K255" s="86">
        <v>1057.7415260759067</v>
      </c>
      <c r="L255" s="86">
        <f>J255+L23*1.18-L167</f>
        <v>4439.886011666722</v>
      </c>
      <c r="M255" s="86">
        <v>1417.1265939251571</v>
      </c>
      <c r="N255" s="86">
        <f>L255+N23*1.18-N167</f>
        <v>6119.130362020449</v>
      </c>
      <c r="O255" s="86">
        <v>1856.8900435770472</v>
      </c>
      <c r="P255" s="86">
        <f>N255+P23*1.18-P167</f>
        <v>7989.7785685609824</v>
      </c>
      <c r="Q255" s="86">
        <v>2302.0701022550788</v>
      </c>
      <c r="R255" s="86">
        <f>P255+R23*1.18-R167</f>
        <v>10055.622357143759</v>
      </c>
      <c r="S255" s="86">
        <v>552.83316394621625</v>
      </c>
      <c r="T255" s="86">
        <f>R255+T23*1.18-T167</f>
        <v>12302.956546302117</v>
      </c>
      <c r="U255" s="86">
        <f t="shared" si="47"/>
        <v>9301.5205197407777</v>
      </c>
      <c r="V255" s="107">
        <f t="shared" si="48"/>
        <v>45439.610829537705</v>
      </c>
    </row>
    <row r="256" spans="1:22" s="40" customFormat="1" ht="31.5" hidden="1" outlineLevel="1" x14ac:dyDescent="0.25">
      <c r="A256" s="14" t="s">
        <v>396</v>
      </c>
      <c r="B256" s="22" t="s">
        <v>397</v>
      </c>
      <c r="C256" s="16" t="s">
        <v>17</v>
      </c>
      <c r="D256" s="17" t="s">
        <v>224</v>
      </c>
      <c r="E256" s="86" t="s">
        <v>224</v>
      </c>
      <c r="F256" s="86" t="s">
        <v>224</v>
      </c>
      <c r="G256" s="86" t="s">
        <v>224</v>
      </c>
      <c r="H256" s="86" t="s">
        <v>224</v>
      </c>
      <c r="I256" s="86" t="s">
        <v>224</v>
      </c>
      <c r="J256" s="86" t="s">
        <v>224</v>
      </c>
      <c r="K256" s="86" t="s">
        <v>224</v>
      </c>
      <c r="L256" s="86" t="s">
        <v>224</v>
      </c>
      <c r="M256" s="86" t="s">
        <v>224</v>
      </c>
      <c r="N256" s="86" t="s">
        <v>224</v>
      </c>
      <c r="O256" s="86" t="s">
        <v>224</v>
      </c>
      <c r="P256" s="86" t="s">
        <v>224</v>
      </c>
      <c r="Q256" s="86" t="s">
        <v>224</v>
      </c>
      <c r="R256" s="86" t="s">
        <v>224</v>
      </c>
      <c r="S256" s="86" t="s">
        <v>224</v>
      </c>
      <c r="T256" s="86" t="s">
        <v>224</v>
      </c>
      <c r="U256" s="86" t="e">
        <f t="shared" si="47"/>
        <v>#VALUE!</v>
      </c>
      <c r="V256" s="107" t="e">
        <f t="shared" si="48"/>
        <v>#VALUE!</v>
      </c>
    </row>
    <row r="257" spans="1:22" s="40" customFormat="1" hidden="1" outlineLevel="1" x14ac:dyDescent="0.25">
      <c r="A257" s="14" t="s">
        <v>398</v>
      </c>
      <c r="B257" s="24" t="s">
        <v>399</v>
      </c>
      <c r="C257" s="16" t="s">
        <v>17</v>
      </c>
      <c r="D257" s="17" t="s">
        <v>224</v>
      </c>
      <c r="E257" s="86" t="s">
        <v>224</v>
      </c>
      <c r="F257" s="86" t="s">
        <v>224</v>
      </c>
      <c r="G257" s="86" t="s">
        <v>224</v>
      </c>
      <c r="H257" s="86" t="s">
        <v>224</v>
      </c>
      <c r="I257" s="86" t="s">
        <v>224</v>
      </c>
      <c r="J257" s="86" t="s">
        <v>224</v>
      </c>
      <c r="K257" s="86" t="s">
        <v>224</v>
      </c>
      <c r="L257" s="86" t="s">
        <v>224</v>
      </c>
      <c r="M257" s="86" t="s">
        <v>224</v>
      </c>
      <c r="N257" s="86" t="s">
        <v>224</v>
      </c>
      <c r="O257" s="86" t="s">
        <v>224</v>
      </c>
      <c r="P257" s="86" t="s">
        <v>224</v>
      </c>
      <c r="Q257" s="86" t="s">
        <v>224</v>
      </c>
      <c r="R257" s="86" t="s">
        <v>224</v>
      </c>
      <c r="S257" s="86" t="s">
        <v>224</v>
      </c>
      <c r="T257" s="86" t="s">
        <v>224</v>
      </c>
      <c r="U257" s="86" t="e">
        <f t="shared" si="47"/>
        <v>#VALUE!</v>
      </c>
      <c r="V257" s="107" t="e">
        <f t="shared" si="48"/>
        <v>#VALUE!</v>
      </c>
    </row>
    <row r="258" spans="1:22" s="40" customFormat="1" ht="31.5" hidden="1" outlineLevel="1" x14ac:dyDescent="0.25">
      <c r="A258" s="14" t="s">
        <v>400</v>
      </c>
      <c r="B258" s="24" t="s">
        <v>401</v>
      </c>
      <c r="C258" s="16" t="s">
        <v>17</v>
      </c>
      <c r="D258" s="17" t="s">
        <v>224</v>
      </c>
      <c r="E258" s="86" t="s">
        <v>224</v>
      </c>
      <c r="F258" s="86" t="s">
        <v>224</v>
      </c>
      <c r="G258" s="86" t="s">
        <v>224</v>
      </c>
      <c r="H258" s="86" t="s">
        <v>224</v>
      </c>
      <c r="I258" s="86" t="s">
        <v>224</v>
      </c>
      <c r="J258" s="86" t="s">
        <v>224</v>
      </c>
      <c r="K258" s="86" t="s">
        <v>224</v>
      </c>
      <c r="L258" s="86" t="s">
        <v>224</v>
      </c>
      <c r="M258" s="86" t="s">
        <v>224</v>
      </c>
      <c r="N258" s="86" t="s">
        <v>224</v>
      </c>
      <c r="O258" s="86" t="s">
        <v>224</v>
      </c>
      <c r="P258" s="86" t="s">
        <v>224</v>
      </c>
      <c r="Q258" s="86" t="s">
        <v>224</v>
      </c>
      <c r="R258" s="86" t="s">
        <v>224</v>
      </c>
      <c r="S258" s="86" t="s">
        <v>224</v>
      </c>
      <c r="T258" s="86" t="s">
        <v>224</v>
      </c>
      <c r="U258" s="86" t="e">
        <f t="shared" si="47"/>
        <v>#VALUE!</v>
      </c>
      <c r="V258" s="107" t="e">
        <f t="shared" si="48"/>
        <v>#VALUE!</v>
      </c>
    </row>
    <row r="259" spans="1:22" s="40" customFormat="1" hidden="1" outlineLevel="1" x14ac:dyDescent="0.25">
      <c r="A259" s="14" t="s">
        <v>402</v>
      </c>
      <c r="B259" s="25" t="s">
        <v>399</v>
      </c>
      <c r="C259" s="16" t="s">
        <v>17</v>
      </c>
      <c r="D259" s="17" t="s">
        <v>224</v>
      </c>
      <c r="E259" s="86" t="s">
        <v>224</v>
      </c>
      <c r="F259" s="86" t="s">
        <v>224</v>
      </c>
      <c r="G259" s="86" t="s">
        <v>224</v>
      </c>
      <c r="H259" s="86" t="s">
        <v>224</v>
      </c>
      <c r="I259" s="86" t="s">
        <v>224</v>
      </c>
      <c r="J259" s="86" t="s">
        <v>224</v>
      </c>
      <c r="K259" s="86" t="s">
        <v>224</v>
      </c>
      <c r="L259" s="86" t="s">
        <v>224</v>
      </c>
      <c r="M259" s="86" t="s">
        <v>224</v>
      </c>
      <c r="N259" s="86" t="s">
        <v>224</v>
      </c>
      <c r="O259" s="86" t="s">
        <v>224</v>
      </c>
      <c r="P259" s="86" t="s">
        <v>224</v>
      </c>
      <c r="Q259" s="86" t="s">
        <v>224</v>
      </c>
      <c r="R259" s="86" t="s">
        <v>224</v>
      </c>
      <c r="S259" s="86" t="s">
        <v>224</v>
      </c>
      <c r="T259" s="86" t="s">
        <v>224</v>
      </c>
      <c r="U259" s="86" t="e">
        <f t="shared" si="47"/>
        <v>#VALUE!</v>
      </c>
      <c r="V259" s="107" t="e">
        <f t="shared" si="48"/>
        <v>#VALUE!</v>
      </c>
    </row>
    <row r="260" spans="1:22" s="40" customFormat="1" ht="31.5" hidden="1" outlineLevel="1" x14ac:dyDescent="0.25">
      <c r="A260" s="14" t="s">
        <v>403</v>
      </c>
      <c r="B260" s="24" t="s">
        <v>23</v>
      </c>
      <c r="C260" s="16" t="s">
        <v>17</v>
      </c>
      <c r="D260" s="17" t="s">
        <v>224</v>
      </c>
      <c r="E260" s="86" t="s">
        <v>224</v>
      </c>
      <c r="F260" s="86" t="s">
        <v>224</v>
      </c>
      <c r="G260" s="86" t="s">
        <v>224</v>
      </c>
      <c r="H260" s="86" t="s">
        <v>224</v>
      </c>
      <c r="I260" s="86" t="s">
        <v>224</v>
      </c>
      <c r="J260" s="86" t="s">
        <v>224</v>
      </c>
      <c r="K260" s="86" t="s">
        <v>224</v>
      </c>
      <c r="L260" s="86" t="s">
        <v>224</v>
      </c>
      <c r="M260" s="86" t="s">
        <v>224</v>
      </c>
      <c r="N260" s="86" t="s">
        <v>224</v>
      </c>
      <c r="O260" s="86" t="s">
        <v>224</v>
      </c>
      <c r="P260" s="86" t="s">
        <v>224</v>
      </c>
      <c r="Q260" s="86" t="s">
        <v>224</v>
      </c>
      <c r="R260" s="86" t="s">
        <v>224</v>
      </c>
      <c r="S260" s="86" t="s">
        <v>224</v>
      </c>
      <c r="T260" s="86" t="s">
        <v>224</v>
      </c>
      <c r="U260" s="86" t="e">
        <f t="shared" si="47"/>
        <v>#VALUE!</v>
      </c>
      <c r="V260" s="107" t="e">
        <f t="shared" si="48"/>
        <v>#VALUE!</v>
      </c>
    </row>
    <row r="261" spans="1:22" s="40" customFormat="1" hidden="1" outlineLevel="1" x14ac:dyDescent="0.25">
      <c r="A261" s="14" t="s">
        <v>404</v>
      </c>
      <c r="B261" s="25" t="s">
        <v>399</v>
      </c>
      <c r="C261" s="16" t="s">
        <v>17</v>
      </c>
      <c r="D261" s="17" t="s">
        <v>224</v>
      </c>
      <c r="E261" s="86" t="s">
        <v>224</v>
      </c>
      <c r="F261" s="86" t="s">
        <v>224</v>
      </c>
      <c r="G261" s="86" t="s">
        <v>224</v>
      </c>
      <c r="H261" s="86" t="s">
        <v>224</v>
      </c>
      <c r="I261" s="86" t="s">
        <v>224</v>
      </c>
      <c r="J261" s="86" t="s">
        <v>224</v>
      </c>
      <c r="K261" s="86" t="s">
        <v>224</v>
      </c>
      <c r="L261" s="86" t="s">
        <v>224</v>
      </c>
      <c r="M261" s="86" t="s">
        <v>224</v>
      </c>
      <c r="N261" s="86" t="s">
        <v>224</v>
      </c>
      <c r="O261" s="86" t="s">
        <v>224</v>
      </c>
      <c r="P261" s="86" t="s">
        <v>224</v>
      </c>
      <c r="Q261" s="86" t="s">
        <v>224</v>
      </c>
      <c r="R261" s="86" t="s">
        <v>224</v>
      </c>
      <c r="S261" s="86" t="s">
        <v>224</v>
      </c>
      <c r="T261" s="86" t="s">
        <v>224</v>
      </c>
      <c r="U261" s="86" t="e">
        <f t="shared" si="47"/>
        <v>#VALUE!</v>
      </c>
      <c r="V261" s="107" t="e">
        <f t="shared" si="48"/>
        <v>#VALUE!</v>
      </c>
    </row>
    <row r="262" spans="1:22" s="40" customFormat="1" ht="31.5" hidden="1" outlineLevel="1" x14ac:dyDescent="0.25">
      <c r="A262" s="14" t="s">
        <v>405</v>
      </c>
      <c r="B262" s="24" t="s">
        <v>25</v>
      </c>
      <c r="C262" s="16" t="s">
        <v>17</v>
      </c>
      <c r="D262" s="17" t="s">
        <v>224</v>
      </c>
      <c r="E262" s="86" t="s">
        <v>224</v>
      </c>
      <c r="F262" s="86" t="s">
        <v>224</v>
      </c>
      <c r="G262" s="86" t="s">
        <v>224</v>
      </c>
      <c r="H262" s="86" t="s">
        <v>224</v>
      </c>
      <c r="I262" s="86" t="s">
        <v>224</v>
      </c>
      <c r="J262" s="86" t="s">
        <v>224</v>
      </c>
      <c r="K262" s="86" t="s">
        <v>224</v>
      </c>
      <c r="L262" s="86" t="s">
        <v>224</v>
      </c>
      <c r="M262" s="86" t="s">
        <v>224</v>
      </c>
      <c r="N262" s="86" t="s">
        <v>224</v>
      </c>
      <c r="O262" s="86" t="s">
        <v>224</v>
      </c>
      <c r="P262" s="86" t="s">
        <v>224</v>
      </c>
      <c r="Q262" s="86" t="s">
        <v>224</v>
      </c>
      <c r="R262" s="86" t="s">
        <v>224</v>
      </c>
      <c r="S262" s="86" t="s">
        <v>224</v>
      </c>
      <c r="T262" s="86" t="s">
        <v>224</v>
      </c>
      <c r="U262" s="86" t="e">
        <f t="shared" si="47"/>
        <v>#VALUE!</v>
      </c>
      <c r="V262" s="107" t="e">
        <f t="shared" si="48"/>
        <v>#VALUE!</v>
      </c>
    </row>
    <row r="263" spans="1:22" s="40" customFormat="1" ht="18.75" hidden="1" customHeight="1" outlineLevel="1" x14ac:dyDescent="0.25">
      <c r="A263" s="14" t="s">
        <v>406</v>
      </c>
      <c r="B263" s="25" t="s">
        <v>399</v>
      </c>
      <c r="C263" s="16" t="s">
        <v>17</v>
      </c>
      <c r="D263" s="17" t="s">
        <v>224</v>
      </c>
      <c r="E263" s="86" t="s">
        <v>224</v>
      </c>
      <c r="F263" s="86" t="s">
        <v>224</v>
      </c>
      <c r="G263" s="86" t="s">
        <v>224</v>
      </c>
      <c r="H263" s="86" t="s">
        <v>224</v>
      </c>
      <c r="I263" s="86" t="s">
        <v>224</v>
      </c>
      <c r="J263" s="86" t="s">
        <v>224</v>
      </c>
      <c r="K263" s="86" t="s">
        <v>224</v>
      </c>
      <c r="L263" s="86" t="s">
        <v>224</v>
      </c>
      <c r="M263" s="86" t="s">
        <v>224</v>
      </c>
      <c r="N263" s="86" t="s">
        <v>224</v>
      </c>
      <c r="O263" s="86" t="s">
        <v>224</v>
      </c>
      <c r="P263" s="86" t="s">
        <v>224</v>
      </c>
      <c r="Q263" s="86" t="s">
        <v>224</v>
      </c>
      <c r="R263" s="86" t="s">
        <v>224</v>
      </c>
      <c r="S263" s="86" t="s">
        <v>224</v>
      </c>
      <c r="T263" s="86" t="s">
        <v>224</v>
      </c>
      <c r="U263" s="86" t="e">
        <f t="shared" si="47"/>
        <v>#VALUE!</v>
      </c>
      <c r="V263" s="107" t="e">
        <f t="shared" si="48"/>
        <v>#VALUE!</v>
      </c>
    </row>
    <row r="264" spans="1:22" s="40" customFormat="1" ht="21.75" hidden="1" customHeight="1" outlineLevel="1" x14ac:dyDescent="0.25">
      <c r="A264" s="14" t="s">
        <v>407</v>
      </c>
      <c r="B264" s="22" t="s">
        <v>408</v>
      </c>
      <c r="C264" s="16" t="s">
        <v>17</v>
      </c>
      <c r="D264" s="17" t="s">
        <v>224</v>
      </c>
      <c r="E264" s="86" t="s">
        <v>224</v>
      </c>
      <c r="F264" s="86" t="s">
        <v>224</v>
      </c>
      <c r="G264" s="86" t="s">
        <v>224</v>
      </c>
      <c r="H264" s="86" t="s">
        <v>224</v>
      </c>
      <c r="I264" s="86" t="s">
        <v>224</v>
      </c>
      <c r="J264" s="86" t="s">
        <v>224</v>
      </c>
      <c r="K264" s="86" t="s">
        <v>224</v>
      </c>
      <c r="L264" s="86" t="s">
        <v>224</v>
      </c>
      <c r="M264" s="86" t="s">
        <v>224</v>
      </c>
      <c r="N264" s="86" t="s">
        <v>224</v>
      </c>
      <c r="O264" s="86" t="s">
        <v>224</v>
      </c>
      <c r="P264" s="86" t="s">
        <v>224</v>
      </c>
      <c r="Q264" s="86" t="s">
        <v>224</v>
      </c>
      <c r="R264" s="86" t="s">
        <v>224</v>
      </c>
      <c r="S264" s="86" t="s">
        <v>224</v>
      </c>
      <c r="T264" s="86" t="s">
        <v>224</v>
      </c>
      <c r="U264" s="86" t="e">
        <f t="shared" si="47"/>
        <v>#VALUE!</v>
      </c>
      <c r="V264" s="107" t="e">
        <f t="shared" si="48"/>
        <v>#VALUE!</v>
      </c>
    </row>
    <row r="265" spans="1:22" s="40" customFormat="1" ht="22.5" hidden="1" customHeight="1" outlineLevel="1" x14ac:dyDescent="0.25">
      <c r="A265" s="14" t="s">
        <v>409</v>
      </c>
      <c r="B265" s="24" t="s">
        <v>399</v>
      </c>
      <c r="C265" s="16" t="s">
        <v>17</v>
      </c>
      <c r="D265" s="17" t="s">
        <v>224</v>
      </c>
      <c r="E265" s="86" t="s">
        <v>224</v>
      </c>
      <c r="F265" s="86" t="s">
        <v>224</v>
      </c>
      <c r="G265" s="86" t="s">
        <v>224</v>
      </c>
      <c r="H265" s="86" t="s">
        <v>224</v>
      </c>
      <c r="I265" s="86" t="s">
        <v>224</v>
      </c>
      <c r="J265" s="86" t="s">
        <v>224</v>
      </c>
      <c r="K265" s="86" t="s">
        <v>224</v>
      </c>
      <c r="L265" s="86" t="s">
        <v>224</v>
      </c>
      <c r="M265" s="86" t="s">
        <v>224</v>
      </c>
      <c r="N265" s="86" t="s">
        <v>224</v>
      </c>
      <c r="O265" s="86" t="s">
        <v>224</v>
      </c>
      <c r="P265" s="86" t="s">
        <v>224</v>
      </c>
      <c r="Q265" s="86" t="s">
        <v>224</v>
      </c>
      <c r="R265" s="86" t="s">
        <v>224</v>
      </c>
      <c r="S265" s="86" t="s">
        <v>224</v>
      </c>
      <c r="T265" s="86" t="s">
        <v>224</v>
      </c>
      <c r="U265" s="86" t="e">
        <f t="shared" si="47"/>
        <v>#VALUE!</v>
      </c>
      <c r="V265" s="107" t="e">
        <f t="shared" si="48"/>
        <v>#VALUE!</v>
      </c>
    </row>
    <row r="266" spans="1:22" s="40" customFormat="1" collapsed="1" x14ac:dyDescent="0.25">
      <c r="A266" s="14" t="s">
        <v>410</v>
      </c>
      <c r="B266" s="23" t="s">
        <v>411</v>
      </c>
      <c r="C266" s="16" t="s">
        <v>17</v>
      </c>
      <c r="D266" s="17">
        <v>541.97699999999998</v>
      </c>
      <c r="E266" s="86">
        <v>349.08436602999996</v>
      </c>
      <c r="F266" s="86">
        <v>5.9249999999999998</v>
      </c>
      <c r="G266" s="86">
        <v>3.9999999999054125E-6</v>
      </c>
      <c r="H266" s="86">
        <v>63.999720850000003</v>
      </c>
      <c r="I266" s="86">
        <v>371.51784836147772</v>
      </c>
      <c r="J266" s="86">
        <v>63.999720850000003</v>
      </c>
      <c r="K266" s="86">
        <v>767.23695727595964</v>
      </c>
      <c r="L266" s="86">
        <v>63.999720850000003</v>
      </c>
      <c r="M266" s="86">
        <v>1186.3091251252104</v>
      </c>
      <c r="N266" s="86">
        <v>63.999720850000003</v>
      </c>
      <c r="O266" s="86">
        <v>1630.3633747771005</v>
      </c>
      <c r="P266" s="86">
        <v>63.999720850000003</v>
      </c>
      <c r="Q266" s="86">
        <v>2101.4494924286591</v>
      </c>
      <c r="R266" s="86">
        <v>63.999720850000003</v>
      </c>
      <c r="S266" s="86">
        <v>410.86181536621694</v>
      </c>
      <c r="T266" s="86">
        <v>63.999720850000003</v>
      </c>
      <c r="U266" s="86">
        <f t="shared" si="47"/>
        <v>6467.738617334624</v>
      </c>
      <c r="V266" s="107">
        <f t="shared" si="48"/>
        <v>447.99804595000006</v>
      </c>
    </row>
    <row r="267" spans="1:22" s="40" customFormat="1" x14ac:dyDescent="0.25">
      <c r="A267" s="14" t="s">
        <v>412</v>
      </c>
      <c r="B267" s="24" t="s">
        <v>399</v>
      </c>
      <c r="C267" s="16" t="s">
        <v>17</v>
      </c>
      <c r="D267" s="17">
        <v>0</v>
      </c>
      <c r="E267" s="86">
        <v>121.92727323999999</v>
      </c>
      <c r="F267" s="86">
        <v>5.9249999999999998</v>
      </c>
      <c r="G267" s="86">
        <v>0</v>
      </c>
      <c r="H267" s="86">
        <v>55.619611620000001</v>
      </c>
      <c r="I267" s="86">
        <v>334.36606352532999</v>
      </c>
      <c r="J267" s="86">
        <v>55.619611620000001</v>
      </c>
      <c r="K267" s="86">
        <v>690.51326154836374</v>
      </c>
      <c r="L267" s="86">
        <v>55.619611620000001</v>
      </c>
      <c r="M267" s="86">
        <v>1067.6782126126893</v>
      </c>
      <c r="N267" s="86">
        <v>55.619611620000001</v>
      </c>
      <c r="O267" s="86">
        <v>1467.3270372993904</v>
      </c>
      <c r="P267" s="86">
        <v>55.619611620000001</v>
      </c>
      <c r="Q267" s="86">
        <v>1891.3045431857931</v>
      </c>
      <c r="R267" s="86">
        <v>55.619611620000001</v>
      </c>
      <c r="S267" s="86">
        <v>1557.5865879235118</v>
      </c>
      <c r="T267" s="86">
        <v>55.619611620000001</v>
      </c>
      <c r="U267" s="86">
        <f t="shared" si="47"/>
        <v>7008.7757060950789</v>
      </c>
      <c r="V267" s="107">
        <f t="shared" si="48"/>
        <v>389.33728134</v>
      </c>
    </row>
    <row r="268" spans="1:22" s="40" customFormat="1" hidden="1" outlineLevel="1" x14ac:dyDescent="0.25">
      <c r="A268" s="14" t="s">
        <v>413</v>
      </c>
      <c r="B268" s="23" t="s">
        <v>414</v>
      </c>
      <c r="C268" s="16" t="s">
        <v>17</v>
      </c>
      <c r="D268" s="17" t="s">
        <v>224</v>
      </c>
      <c r="E268" s="86" t="s">
        <v>224</v>
      </c>
      <c r="F268" s="86" t="s">
        <v>224</v>
      </c>
      <c r="G268" s="86" t="s">
        <v>224</v>
      </c>
      <c r="H268" s="86" t="s">
        <v>224</v>
      </c>
      <c r="I268" s="86" t="s">
        <v>224</v>
      </c>
      <c r="J268" s="86" t="s">
        <v>224</v>
      </c>
      <c r="K268" s="86" t="s">
        <v>224</v>
      </c>
      <c r="L268" s="86" t="s">
        <v>224</v>
      </c>
      <c r="M268" s="86" t="s">
        <v>224</v>
      </c>
      <c r="N268" s="86" t="s">
        <v>224</v>
      </c>
      <c r="O268" s="86" t="s">
        <v>224</v>
      </c>
      <c r="P268" s="86" t="s">
        <v>224</v>
      </c>
      <c r="Q268" s="86" t="s">
        <v>224</v>
      </c>
      <c r="R268" s="86" t="s">
        <v>224</v>
      </c>
      <c r="S268" s="86" t="s">
        <v>224</v>
      </c>
      <c r="T268" s="86" t="s">
        <v>224</v>
      </c>
      <c r="U268" s="86" t="e">
        <f t="shared" si="47"/>
        <v>#VALUE!</v>
      </c>
      <c r="V268" s="107" t="e">
        <f t="shared" si="48"/>
        <v>#VALUE!</v>
      </c>
    </row>
    <row r="269" spans="1:22" s="40" customFormat="1" hidden="1" outlineLevel="1" x14ac:dyDescent="0.25">
      <c r="A269" s="14" t="s">
        <v>415</v>
      </c>
      <c r="B269" s="24" t="s">
        <v>399</v>
      </c>
      <c r="C269" s="16" t="s">
        <v>17</v>
      </c>
      <c r="D269" s="17" t="s">
        <v>224</v>
      </c>
      <c r="E269" s="86" t="s">
        <v>224</v>
      </c>
      <c r="F269" s="86" t="s">
        <v>224</v>
      </c>
      <c r="G269" s="86" t="s">
        <v>224</v>
      </c>
      <c r="H269" s="86" t="s">
        <v>224</v>
      </c>
      <c r="I269" s="86" t="s">
        <v>224</v>
      </c>
      <c r="J269" s="86" t="s">
        <v>224</v>
      </c>
      <c r="K269" s="86" t="s">
        <v>224</v>
      </c>
      <c r="L269" s="86" t="s">
        <v>224</v>
      </c>
      <c r="M269" s="86" t="s">
        <v>224</v>
      </c>
      <c r="N269" s="86" t="s">
        <v>224</v>
      </c>
      <c r="O269" s="86" t="s">
        <v>224</v>
      </c>
      <c r="P269" s="86" t="s">
        <v>224</v>
      </c>
      <c r="Q269" s="86" t="s">
        <v>224</v>
      </c>
      <c r="R269" s="86" t="s">
        <v>224</v>
      </c>
      <c r="S269" s="86" t="s">
        <v>224</v>
      </c>
      <c r="T269" s="86" t="s">
        <v>224</v>
      </c>
      <c r="U269" s="86" t="e">
        <f t="shared" si="47"/>
        <v>#VALUE!</v>
      </c>
      <c r="V269" s="107" t="e">
        <f t="shared" si="48"/>
        <v>#VALUE!</v>
      </c>
    </row>
    <row r="270" spans="1:22" s="40" customFormat="1" collapsed="1" x14ac:dyDescent="0.25">
      <c r="A270" s="14" t="s">
        <v>416</v>
      </c>
      <c r="B270" s="23" t="s">
        <v>417</v>
      </c>
      <c r="C270" s="16" t="s">
        <v>17</v>
      </c>
      <c r="D270" s="17">
        <v>0</v>
      </c>
      <c r="E270" s="86">
        <v>0</v>
      </c>
      <c r="F270" s="86">
        <v>0.48130000000000001</v>
      </c>
      <c r="G270" s="86">
        <v>0</v>
      </c>
      <c r="H270" s="86">
        <v>-1.1487999999735621E-4</v>
      </c>
      <c r="I270" s="86">
        <v>0</v>
      </c>
      <c r="J270" s="86">
        <v>0</v>
      </c>
      <c r="K270" s="86">
        <v>0</v>
      </c>
      <c r="L270" s="86">
        <v>0</v>
      </c>
      <c r="M270" s="86">
        <v>0</v>
      </c>
      <c r="N270" s="86">
        <v>0</v>
      </c>
      <c r="O270" s="86">
        <v>0</v>
      </c>
      <c r="P270" s="86">
        <v>0</v>
      </c>
      <c r="Q270" s="86">
        <v>0</v>
      </c>
      <c r="R270" s="86">
        <v>0</v>
      </c>
      <c r="S270" s="86">
        <v>0</v>
      </c>
      <c r="T270" s="86">
        <v>0</v>
      </c>
      <c r="U270" s="86">
        <f t="shared" si="47"/>
        <v>0</v>
      </c>
      <c r="V270" s="107">
        <f t="shared" si="48"/>
        <v>-1.1487999999735621E-4</v>
      </c>
    </row>
    <row r="271" spans="1:22" s="40" customFormat="1" x14ac:dyDescent="0.25">
      <c r="A271" s="14" t="s">
        <v>418</v>
      </c>
      <c r="B271" s="24" t="s">
        <v>399</v>
      </c>
      <c r="C271" s="16" t="s">
        <v>17</v>
      </c>
      <c r="D271" s="17">
        <v>0</v>
      </c>
      <c r="E271" s="86">
        <v>0</v>
      </c>
      <c r="F271" s="86">
        <v>0</v>
      </c>
      <c r="G271" s="86">
        <v>0</v>
      </c>
      <c r="H271" s="86">
        <v>0</v>
      </c>
      <c r="I271" s="86">
        <v>0</v>
      </c>
      <c r="J271" s="86">
        <v>0</v>
      </c>
      <c r="K271" s="86">
        <v>0</v>
      </c>
      <c r="L271" s="86">
        <v>0</v>
      </c>
      <c r="M271" s="86">
        <v>0</v>
      </c>
      <c r="N271" s="86">
        <v>0</v>
      </c>
      <c r="O271" s="86">
        <v>0</v>
      </c>
      <c r="P271" s="86">
        <v>0</v>
      </c>
      <c r="Q271" s="86">
        <v>0</v>
      </c>
      <c r="R271" s="86">
        <v>0</v>
      </c>
      <c r="S271" s="86">
        <v>0</v>
      </c>
      <c r="T271" s="86">
        <v>0</v>
      </c>
      <c r="U271" s="86">
        <f t="shared" si="47"/>
        <v>0</v>
      </c>
      <c r="V271" s="107">
        <f t="shared" si="48"/>
        <v>0</v>
      </c>
    </row>
    <row r="272" spans="1:22" s="40" customFormat="1" ht="15.75" customHeight="1" x14ac:dyDescent="0.25">
      <c r="A272" s="14" t="s">
        <v>419</v>
      </c>
      <c r="B272" s="23" t="s">
        <v>420</v>
      </c>
      <c r="C272" s="16" t="s">
        <v>17</v>
      </c>
      <c r="D272" s="17">
        <v>0</v>
      </c>
      <c r="E272" s="86">
        <v>0</v>
      </c>
      <c r="F272" s="86">
        <v>455.55063791999999</v>
      </c>
      <c r="G272" s="86">
        <v>981.49635897352687</v>
      </c>
      <c r="H272" s="86">
        <v>1470.9254000590001</v>
      </c>
      <c r="I272" s="86">
        <v>0</v>
      </c>
      <c r="J272" s="86">
        <f>H272+(J32+J29)*1.18-J173-J176</f>
        <v>2841.5049136246762</v>
      </c>
      <c r="K272" s="86">
        <v>0</v>
      </c>
      <c r="L272" s="86">
        <f>J272+(L32+L29)*1.18-L173-L176</f>
        <v>4329.9826765867201</v>
      </c>
      <c r="M272" s="86">
        <v>0</v>
      </c>
      <c r="N272" s="86">
        <f>L272+(N32+N29)*1.18-N173-N176</f>
        <v>6009.2270269404453</v>
      </c>
      <c r="O272" s="86">
        <v>0</v>
      </c>
      <c r="P272" s="86">
        <f>N272+(P32+P29)*1.18-P173-P176</f>
        <v>7879.8752334809806</v>
      </c>
      <c r="Q272" s="86">
        <v>0</v>
      </c>
      <c r="R272" s="86">
        <f>P272+(R32+R29)*1.18-R173-R176</f>
        <v>9945.7190220637567</v>
      </c>
      <c r="S272" s="86">
        <v>0</v>
      </c>
      <c r="T272" s="86">
        <f>R272+(T32+T29)*1.18-T173-T176</f>
        <v>12193.053211222115</v>
      </c>
      <c r="U272" s="86">
        <f t="shared" si="47"/>
        <v>981.49635897352687</v>
      </c>
      <c r="V272" s="107">
        <f t="shared" si="48"/>
        <v>44670.287483977692</v>
      </c>
    </row>
    <row r="273" spans="1:22" s="40" customFormat="1" x14ac:dyDescent="0.25">
      <c r="A273" s="14" t="s">
        <v>421</v>
      </c>
      <c r="B273" s="24" t="s">
        <v>399</v>
      </c>
      <c r="C273" s="16" t="s">
        <v>17</v>
      </c>
      <c r="D273" s="17">
        <v>0</v>
      </c>
      <c r="E273" s="86">
        <v>0</v>
      </c>
      <c r="F273" s="86">
        <v>156.68160833000002</v>
      </c>
      <c r="G273" s="86">
        <v>619.90305897352687</v>
      </c>
      <c r="H273" s="86">
        <v>1116.5553593090001</v>
      </c>
      <c r="I273" s="86">
        <v>0</v>
      </c>
      <c r="J273" s="86">
        <f>H273/H272*J272</f>
        <v>2156.9398010825225</v>
      </c>
      <c r="K273" s="86">
        <v>0</v>
      </c>
      <c r="L273" s="86">
        <f>J273/J272*L272</f>
        <v>3286.8188713473223</v>
      </c>
      <c r="M273" s="86">
        <v>0</v>
      </c>
      <c r="N273" s="86">
        <f>L273/L272*N272</f>
        <v>4561.5057309947288</v>
      </c>
      <c r="O273" s="86">
        <v>0</v>
      </c>
      <c r="P273" s="86">
        <f>N273/N272*P272</f>
        <v>5981.4841203208125</v>
      </c>
      <c r="Q273" s="86">
        <v>0</v>
      </c>
      <c r="R273" s="86">
        <f>P273/P272*R272</f>
        <v>7549.6322762672571</v>
      </c>
      <c r="S273" s="86">
        <v>0</v>
      </c>
      <c r="T273" s="86">
        <f>R273/R272*T272</f>
        <v>9255.5468202424054</v>
      </c>
      <c r="U273" s="86">
        <f t="shared" si="47"/>
        <v>619.90305897352687</v>
      </c>
      <c r="V273" s="107">
        <f t="shared" si="48"/>
        <v>33908.482979564047</v>
      </c>
    </row>
    <row r="274" spans="1:22" s="40" customFormat="1" hidden="1" outlineLevel="1" x14ac:dyDescent="0.25">
      <c r="A274" s="14" t="s">
        <v>419</v>
      </c>
      <c r="B274" s="23" t="s">
        <v>422</v>
      </c>
      <c r="C274" s="16" t="s">
        <v>17</v>
      </c>
      <c r="D274" s="17" t="s">
        <v>224</v>
      </c>
      <c r="E274" s="86" t="s">
        <v>224</v>
      </c>
      <c r="F274" s="86" t="s">
        <v>224</v>
      </c>
      <c r="G274" s="86" t="s">
        <v>224</v>
      </c>
      <c r="H274" s="86" t="s">
        <v>224</v>
      </c>
      <c r="I274" s="86" t="s">
        <v>224</v>
      </c>
      <c r="J274" s="86" t="s">
        <v>224</v>
      </c>
      <c r="K274" s="86" t="s">
        <v>224</v>
      </c>
      <c r="L274" s="86" t="s">
        <v>224</v>
      </c>
      <c r="M274" s="86" t="s">
        <v>224</v>
      </c>
      <c r="N274" s="86" t="s">
        <v>224</v>
      </c>
      <c r="O274" s="86" t="s">
        <v>224</v>
      </c>
      <c r="P274" s="86" t="s">
        <v>224</v>
      </c>
      <c r="Q274" s="86" t="s">
        <v>224</v>
      </c>
      <c r="R274" s="86" t="s">
        <v>224</v>
      </c>
      <c r="S274" s="86" t="s">
        <v>224</v>
      </c>
      <c r="T274" s="86" t="s">
        <v>224</v>
      </c>
      <c r="U274" s="86" t="e">
        <f t="shared" si="47"/>
        <v>#VALUE!</v>
      </c>
      <c r="V274" s="107" t="e">
        <f t="shared" si="48"/>
        <v>#VALUE!</v>
      </c>
    </row>
    <row r="275" spans="1:22" s="40" customFormat="1" hidden="1" outlineLevel="1" x14ac:dyDescent="0.25">
      <c r="A275" s="14" t="s">
        <v>423</v>
      </c>
      <c r="B275" s="24" t="s">
        <v>399</v>
      </c>
      <c r="C275" s="16" t="s">
        <v>17</v>
      </c>
      <c r="D275" s="17" t="s">
        <v>224</v>
      </c>
      <c r="E275" s="86" t="s">
        <v>224</v>
      </c>
      <c r="F275" s="86" t="s">
        <v>224</v>
      </c>
      <c r="G275" s="86" t="s">
        <v>224</v>
      </c>
      <c r="H275" s="86" t="s">
        <v>224</v>
      </c>
      <c r="I275" s="86" t="s">
        <v>224</v>
      </c>
      <c r="J275" s="86" t="s">
        <v>224</v>
      </c>
      <c r="K275" s="86" t="s">
        <v>224</v>
      </c>
      <c r="L275" s="86" t="s">
        <v>224</v>
      </c>
      <c r="M275" s="86" t="s">
        <v>224</v>
      </c>
      <c r="N275" s="86" t="s">
        <v>224</v>
      </c>
      <c r="O275" s="86" t="s">
        <v>224</v>
      </c>
      <c r="P275" s="86" t="s">
        <v>224</v>
      </c>
      <c r="Q275" s="86" t="s">
        <v>224</v>
      </c>
      <c r="R275" s="86" t="s">
        <v>224</v>
      </c>
      <c r="S275" s="86" t="s">
        <v>224</v>
      </c>
      <c r="T275" s="86" t="s">
        <v>224</v>
      </c>
      <c r="U275" s="86" t="e">
        <f t="shared" si="47"/>
        <v>#VALUE!</v>
      </c>
      <c r="V275" s="107" t="e">
        <f t="shared" si="48"/>
        <v>#VALUE!</v>
      </c>
    </row>
    <row r="276" spans="1:22" s="40" customFormat="1" ht="31.5" hidden="1" outlineLevel="1" x14ac:dyDescent="0.25">
      <c r="A276" s="14" t="s">
        <v>424</v>
      </c>
      <c r="B276" s="22" t="s">
        <v>425</v>
      </c>
      <c r="C276" s="16" t="s">
        <v>17</v>
      </c>
      <c r="D276" s="17" t="s">
        <v>224</v>
      </c>
      <c r="E276" s="86" t="s">
        <v>224</v>
      </c>
      <c r="F276" s="86" t="s">
        <v>224</v>
      </c>
      <c r="G276" s="86" t="s">
        <v>224</v>
      </c>
      <c r="H276" s="86" t="s">
        <v>224</v>
      </c>
      <c r="I276" s="86" t="s">
        <v>224</v>
      </c>
      <c r="J276" s="86" t="s">
        <v>224</v>
      </c>
      <c r="K276" s="86" t="s">
        <v>224</v>
      </c>
      <c r="L276" s="86" t="s">
        <v>224</v>
      </c>
      <c r="M276" s="86" t="s">
        <v>224</v>
      </c>
      <c r="N276" s="86" t="s">
        <v>224</v>
      </c>
      <c r="O276" s="86" t="s">
        <v>224</v>
      </c>
      <c r="P276" s="86" t="s">
        <v>224</v>
      </c>
      <c r="Q276" s="86" t="s">
        <v>224</v>
      </c>
      <c r="R276" s="86" t="s">
        <v>224</v>
      </c>
      <c r="S276" s="86" t="s">
        <v>224</v>
      </c>
      <c r="T276" s="86" t="s">
        <v>224</v>
      </c>
      <c r="U276" s="86" t="e">
        <f t="shared" si="47"/>
        <v>#VALUE!</v>
      </c>
      <c r="V276" s="107" t="e">
        <f t="shared" si="48"/>
        <v>#VALUE!</v>
      </c>
    </row>
    <row r="277" spans="1:22" s="40" customFormat="1" hidden="1" outlineLevel="1" x14ac:dyDescent="0.25">
      <c r="A277" s="14" t="s">
        <v>426</v>
      </c>
      <c r="B277" s="24" t="s">
        <v>399</v>
      </c>
      <c r="C277" s="16" t="s">
        <v>17</v>
      </c>
      <c r="D277" s="17" t="s">
        <v>224</v>
      </c>
      <c r="E277" s="86" t="s">
        <v>224</v>
      </c>
      <c r="F277" s="86" t="s">
        <v>224</v>
      </c>
      <c r="G277" s="86" t="s">
        <v>224</v>
      </c>
      <c r="H277" s="86" t="s">
        <v>224</v>
      </c>
      <c r="I277" s="86" t="s">
        <v>224</v>
      </c>
      <c r="J277" s="86" t="s">
        <v>224</v>
      </c>
      <c r="K277" s="86" t="s">
        <v>224</v>
      </c>
      <c r="L277" s="86" t="s">
        <v>224</v>
      </c>
      <c r="M277" s="86" t="s">
        <v>224</v>
      </c>
      <c r="N277" s="86" t="s">
        <v>224</v>
      </c>
      <c r="O277" s="86" t="s">
        <v>224</v>
      </c>
      <c r="P277" s="86" t="s">
        <v>224</v>
      </c>
      <c r="Q277" s="86" t="s">
        <v>224</v>
      </c>
      <c r="R277" s="86" t="s">
        <v>224</v>
      </c>
      <c r="S277" s="86" t="s">
        <v>224</v>
      </c>
      <c r="T277" s="86" t="s">
        <v>224</v>
      </c>
      <c r="U277" s="86" t="e">
        <f t="shared" si="47"/>
        <v>#VALUE!</v>
      </c>
      <c r="V277" s="107" t="e">
        <f t="shared" si="48"/>
        <v>#VALUE!</v>
      </c>
    </row>
    <row r="278" spans="1:22" s="40" customFormat="1" hidden="1" outlineLevel="1" x14ac:dyDescent="0.25">
      <c r="A278" s="14" t="s">
        <v>427</v>
      </c>
      <c r="B278" s="24" t="s">
        <v>41</v>
      </c>
      <c r="C278" s="16" t="s">
        <v>17</v>
      </c>
      <c r="D278" s="17" t="s">
        <v>224</v>
      </c>
      <c r="E278" s="86" t="s">
        <v>224</v>
      </c>
      <c r="F278" s="86" t="s">
        <v>224</v>
      </c>
      <c r="G278" s="86" t="s">
        <v>224</v>
      </c>
      <c r="H278" s="86" t="s">
        <v>224</v>
      </c>
      <c r="I278" s="86" t="s">
        <v>224</v>
      </c>
      <c r="J278" s="86" t="s">
        <v>224</v>
      </c>
      <c r="K278" s="86" t="s">
        <v>224</v>
      </c>
      <c r="L278" s="86" t="s">
        <v>224</v>
      </c>
      <c r="M278" s="86" t="s">
        <v>224</v>
      </c>
      <c r="N278" s="86" t="s">
        <v>224</v>
      </c>
      <c r="O278" s="86" t="s">
        <v>224</v>
      </c>
      <c r="P278" s="86" t="s">
        <v>224</v>
      </c>
      <c r="Q278" s="86" t="s">
        <v>224</v>
      </c>
      <c r="R278" s="86" t="s">
        <v>224</v>
      </c>
      <c r="S278" s="86" t="s">
        <v>224</v>
      </c>
      <c r="T278" s="86" t="s">
        <v>224</v>
      </c>
      <c r="U278" s="86" t="e">
        <f t="shared" si="47"/>
        <v>#VALUE!</v>
      </c>
      <c r="V278" s="107" t="e">
        <f t="shared" si="48"/>
        <v>#VALUE!</v>
      </c>
    </row>
    <row r="279" spans="1:22" s="40" customFormat="1" hidden="1" outlineLevel="1" x14ac:dyDescent="0.25">
      <c r="A279" s="14" t="s">
        <v>428</v>
      </c>
      <c r="B279" s="25" t="s">
        <v>399</v>
      </c>
      <c r="C279" s="16" t="s">
        <v>17</v>
      </c>
      <c r="D279" s="17" t="s">
        <v>224</v>
      </c>
      <c r="E279" s="86" t="s">
        <v>224</v>
      </c>
      <c r="F279" s="86" t="s">
        <v>224</v>
      </c>
      <c r="G279" s="86" t="s">
        <v>224</v>
      </c>
      <c r="H279" s="86" t="s">
        <v>224</v>
      </c>
      <c r="I279" s="86" t="s">
        <v>224</v>
      </c>
      <c r="J279" s="86" t="s">
        <v>224</v>
      </c>
      <c r="K279" s="86" t="s">
        <v>224</v>
      </c>
      <c r="L279" s="86" t="s">
        <v>224</v>
      </c>
      <c r="M279" s="86" t="s">
        <v>224</v>
      </c>
      <c r="N279" s="86" t="s">
        <v>224</v>
      </c>
      <c r="O279" s="86" t="s">
        <v>224</v>
      </c>
      <c r="P279" s="86" t="s">
        <v>224</v>
      </c>
      <c r="Q279" s="86" t="s">
        <v>224</v>
      </c>
      <c r="R279" s="86" t="s">
        <v>224</v>
      </c>
      <c r="S279" s="86" t="s">
        <v>224</v>
      </c>
      <c r="T279" s="86" t="s">
        <v>224</v>
      </c>
      <c r="U279" s="86" t="e">
        <f t="shared" si="47"/>
        <v>#VALUE!</v>
      </c>
      <c r="V279" s="107" t="e">
        <f t="shared" si="48"/>
        <v>#VALUE!</v>
      </c>
    </row>
    <row r="280" spans="1:22" s="40" customFormat="1" hidden="1" outlineLevel="1" x14ac:dyDescent="0.25">
      <c r="A280" s="14" t="s">
        <v>429</v>
      </c>
      <c r="B280" s="24" t="s">
        <v>43</v>
      </c>
      <c r="C280" s="16" t="s">
        <v>17</v>
      </c>
      <c r="D280" s="17" t="s">
        <v>224</v>
      </c>
      <c r="E280" s="86" t="s">
        <v>224</v>
      </c>
      <c r="F280" s="86" t="s">
        <v>224</v>
      </c>
      <c r="G280" s="86" t="s">
        <v>224</v>
      </c>
      <c r="H280" s="86" t="s">
        <v>224</v>
      </c>
      <c r="I280" s="86" t="s">
        <v>224</v>
      </c>
      <c r="J280" s="86" t="s">
        <v>224</v>
      </c>
      <c r="K280" s="86" t="s">
        <v>224</v>
      </c>
      <c r="L280" s="86" t="s">
        <v>224</v>
      </c>
      <c r="M280" s="86" t="s">
        <v>224</v>
      </c>
      <c r="N280" s="86" t="s">
        <v>224</v>
      </c>
      <c r="O280" s="86" t="s">
        <v>224</v>
      </c>
      <c r="P280" s="86" t="s">
        <v>224</v>
      </c>
      <c r="Q280" s="86" t="s">
        <v>224</v>
      </c>
      <c r="R280" s="86" t="s">
        <v>224</v>
      </c>
      <c r="S280" s="86" t="s">
        <v>224</v>
      </c>
      <c r="T280" s="86" t="s">
        <v>224</v>
      </c>
      <c r="U280" s="86" t="e">
        <f t="shared" si="47"/>
        <v>#VALUE!</v>
      </c>
      <c r="V280" s="107" t="e">
        <f t="shared" si="48"/>
        <v>#VALUE!</v>
      </c>
    </row>
    <row r="281" spans="1:22" s="40" customFormat="1" hidden="1" outlineLevel="1" x14ac:dyDescent="0.25">
      <c r="A281" s="14" t="s">
        <v>430</v>
      </c>
      <c r="B281" s="25" t="s">
        <v>399</v>
      </c>
      <c r="C281" s="16" t="s">
        <v>17</v>
      </c>
      <c r="D281" s="17" t="s">
        <v>224</v>
      </c>
      <c r="E281" s="86" t="s">
        <v>224</v>
      </c>
      <c r="F281" s="86" t="s">
        <v>224</v>
      </c>
      <c r="G281" s="86" t="s">
        <v>224</v>
      </c>
      <c r="H281" s="86" t="s">
        <v>224</v>
      </c>
      <c r="I281" s="86" t="s">
        <v>224</v>
      </c>
      <c r="J281" s="86" t="s">
        <v>224</v>
      </c>
      <c r="K281" s="86" t="s">
        <v>224</v>
      </c>
      <c r="L281" s="86" t="s">
        <v>224</v>
      </c>
      <c r="M281" s="86" t="s">
        <v>224</v>
      </c>
      <c r="N281" s="86" t="s">
        <v>224</v>
      </c>
      <c r="O281" s="86" t="s">
        <v>224</v>
      </c>
      <c r="P281" s="86" t="s">
        <v>224</v>
      </c>
      <c r="Q281" s="86" t="s">
        <v>224</v>
      </c>
      <c r="R281" s="86" t="s">
        <v>224</v>
      </c>
      <c r="S281" s="86" t="s">
        <v>224</v>
      </c>
      <c r="T281" s="86" t="s">
        <v>224</v>
      </c>
      <c r="U281" s="86" t="e">
        <f t="shared" si="47"/>
        <v>#VALUE!</v>
      </c>
      <c r="V281" s="107" t="e">
        <f t="shared" si="48"/>
        <v>#VALUE!</v>
      </c>
    </row>
    <row r="282" spans="1:22" s="40" customFormat="1" collapsed="1" x14ac:dyDescent="0.25">
      <c r="A282" s="14" t="s">
        <v>431</v>
      </c>
      <c r="B282" s="22" t="s">
        <v>432</v>
      </c>
      <c r="C282" s="16" t="s">
        <v>17</v>
      </c>
      <c r="D282" s="17">
        <f>D255-D266-D270-D272</f>
        <v>0</v>
      </c>
      <c r="E282" s="86">
        <f t="shared" ref="E282:S282" si="63">E255-E266-E270-E272</f>
        <v>195.26648396999997</v>
      </c>
      <c r="F282" s="86">
        <f>F255-F266-F270-F272</f>
        <v>284.72817812000005</v>
      </c>
      <c r="G282" s="86">
        <f t="shared" si="63"/>
        <v>123.08940982642002</v>
      </c>
      <c r="H282" s="86">
        <f>H255-H266-H270-H272</f>
        <v>45.903729110000086</v>
      </c>
      <c r="I282" s="86">
        <f t="shared" si="63"/>
        <v>638.75546879994681</v>
      </c>
      <c r="J282" s="86">
        <f>J255-J266-J270-J272</f>
        <v>45.90361423000104</v>
      </c>
      <c r="K282" s="86">
        <f t="shared" si="63"/>
        <v>290.50456879994704</v>
      </c>
      <c r="L282" s="86">
        <f t="shared" si="63"/>
        <v>45.903614230001949</v>
      </c>
      <c r="M282" s="86">
        <f t="shared" si="63"/>
        <v>230.81746879994671</v>
      </c>
      <c r="N282" s="86">
        <f t="shared" si="63"/>
        <v>45.903614230003768</v>
      </c>
      <c r="O282" s="86">
        <f t="shared" si="63"/>
        <v>226.52666879994672</v>
      </c>
      <c r="P282" s="86">
        <f t="shared" si="63"/>
        <v>45.903614230001949</v>
      </c>
      <c r="Q282" s="86">
        <f t="shared" si="63"/>
        <v>200.6206098264197</v>
      </c>
      <c r="R282" s="86">
        <f t="shared" si="63"/>
        <v>45.90361423000104</v>
      </c>
      <c r="S282" s="86">
        <f t="shared" si="63"/>
        <v>141.9713485799993</v>
      </c>
      <c r="T282" s="86">
        <f>T255-T266-T270-T272</f>
        <v>45.90361423000104</v>
      </c>
      <c r="U282" s="86">
        <f t="shared" si="47"/>
        <v>1852.2855434326264</v>
      </c>
      <c r="V282" s="107">
        <f t="shared" si="48"/>
        <v>321.32541449001087</v>
      </c>
    </row>
    <row r="283" spans="1:22" s="40" customFormat="1" x14ac:dyDescent="0.25">
      <c r="A283" s="14" t="s">
        <v>433</v>
      </c>
      <c r="B283" s="24" t="s">
        <v>399</v>
      </c>
      <c r="C283" s="16" t="s">
        <v>17</v>
      </c>
      <c r="D283" s="17">
        <v>0</v>
      </c>
      <c r="E283" s="17">
        <v>37.925576759999998</v>
      </c>
      <c r="F283" s="17">
        <v>194.50529888999998</v>
      </c>
      <c r="G283" s="86">
        <v>123.08940982641991</v>
      </c>
      <c r="H283" s="86">
        <v>40.302098400000318</v>
      </c>
      <c r="I283" s="86">
        <v>304.38940527461682</v>
      </c>
      <c r="J283" s="86">
        <f>H283/H282*J282</f>
        <v>40.301997538804166</v>
      </c>
      <c r="K283" s="86">
        <v>0</v>
      </c>
      <c r="L283" s="86">
        <f>J283/J282*L282</f>
        <v>40.301997538804969</v>
      </c>
      <c r="M283" s="86">
        <v>0</v>
      </c>
      <c r="N283" s="86">
        <f>L283/L282*N282</f>
        <v>40.301997538806567</v>
      </c>
      <c r="O283" s="86">
        <v>0</v>
      </c>
      <c r="P283" s="86">
        <f>N283/N282*P282</f>
        <v>40.301997538804969</v>
      </c>
      <c r="Q283" s="86">
        <v>0</v>
      </c>
      <c r="R283" s="86">
        <f>P283/P282*R282</f>
        <v>40.301997538804173</v>
      </c>
      <c r="S283" s="86">
        <v>0</v>
      </c>
      <c r="T283" s="86">
        <f>R283/R282*T282</f>
        <v>40.301997538804173</v>
      </c>
      <c r="U283" s="86">
        <f t="shared" si="47"/>
        <v>427.47881510103673</v>
      </c>
      <c r="V283" s="107">
        <f t="shared" si="48"/>
        <v>282.11408363282936</v>
      </c>
    </row>
    <row r="284" spans="1:22" s="40" customFormat="1" ht="31.5" x14ac:dyDescent="0.25">
      <c r="A284" s="14" t="s">
        <v>434</v>
      </c>
      <c r="B284" s="21" t="s">
        <v>435</v>
      </c>
      <c r="C284" s="16" t="s">
        <v>17</v>
      </c>
      <c r="D284" s="17">
        <v>6360.6210000000001</v>
      </c>
      <c r="E284" s="86">
        <v>994.303</v>
      </c>
      <c r="F284" s="86">
        <v>2161.1460999999999</v>
      </c>
      <c r="G284" s="86">
        <v>2579.7558355330675</v>
      </c>
      <c r="H284" s="86">
        <v>3593.8816454699995</v>
      </c>
      <c r="I284" s="86">
        <v>2439.2250229155347</v>
      </c>
      <c r="J284" s="86">
        <v>5268.0007371424808</v>
      </c>
      <c r="K284" s="86">
        <v>2570.2856077106835</v>
      </c>
      <c r="L284" s="86">
        <v>5272.0380205672809</v>
      </c>
      <c r="M284" s="86">
        <v>2828.4958608880347</v>
      </c>
      <c r="N284" s="86">
        <v>6852.585689976203</v>
      </c>
      <c r="O284" s="86">
        <v>3556.7640274139007</v>
      </c>
      <c r="P284" s="86">
        <v>8775.3334137664533</v>
      </c>
      <c r="Q284" s="86">
        <v>4309.0451255179159</v>
      </c>
      <c r="R284" s="86">
        <v>10912.411966403859</v>
      </c>
      <c r="S284" s="86">
        <v>4578.6395864568822</v>
      </c>
      <c r="T284" s="86">
        <v>13317.940582335363</v>
      </c>
      <c r="U284" s="86">
        <f t="shared" si="47"/>
        <v>22862.211066436023</v>
      </c>
      <c r="V284" s="107">
        <f t="shared" si="48"/>
        <v>53992.192055661639</v>
      </c>
    </row>
    <row r="285" spans="1:22" s="40" customFormat="1" ht="31.5" x14ac:dyDescent="0.25">
      <c r="A285" s="14" t="s">
        <v>436</v>
      </c>
      <c r="B285" s="22" t="s">
        <v>437</v>
      </c>
      <c r="C285" s="16" t="s">
        <v>17</v>
      </c>
      <c r="D285" s="17">
        <v>0</v>
      </c>
      <c r="E285" s="86">
        <v>7.6384845699999993</v>
      </c>
      <c r="F285" s="86">
        <v>10.401999999999999</v>
      </c>
      <c r="G285" s="86">
        <v>12.3492735587211</v>
      </c>
      <c r="H285" s="86">
        <v>1.5420681399999998</v>
      </c>
      <c r="I285" s="86">
        <v>14.162588090690789</v>
      </c>
      <c r="J285" s="86">
        <v>1.8928000000000065</v>
      </c>
      <c r="K285" s="86">
        <v>19.930027846377691</v>
      </c>
      <c r="L285" s="86">
        <v>1.8928000000000065</v>
      </c>
      <c r="M285" s="86">
        <v>17.492066697129893</v>
      </c>
      <c r="N285" s="86">
        <v>1.8928000000000065</v>
      </c>
      <c r="O285" s="86">
        <v>27.850293826238744</v>
      </c>
      <c r="P285" s="86">
        <v>1.8928000000000065</v>
      </c>
      <c r="Q285" s="86">
        <v>38.649687289972817</v>
      </c>
      <c r="R285" s="86">
        <v>1.8928000000000065</v>
      </c>
      <c r="S285" s="86">
        <v>53.636716974430136</v>
      </c>
      <c r="T285" s="86">
        <v>1.8928000000000065</v>
      </c>
      <c r="U285" s="86">
        <f t="shared" si="47"/>
        <v>184.07065428356117</v>
      </c>
      <c r="V285" s="107">
        <f t="shared" si="48"/>
        <v>12.898868140000038</v>
      </c>
    </row>
    <row r="286" spans="1:22" s="40" customFormat="1" x14ac:dyDescent="0.25">
      <c r="A286" s="14" t="s">
        <v>438</v>
      </c>
      <c r="B286" s="24" t="s">
        <v>399</v>
      </c>
      <c r="C286" s="16" t="s">
        <v>17</v>
      </c>
      <c r="D286" s="17">
        <v>0</v>
      </c>
      <c r="E286" s="86">
        <v>0</v>
      </c>
      <c r="F286" s="86">
        <v>0</v>
      </c>
      <c r="G286" s="86">
        <v>0</v>
      </c>
      <c r="H286" s="86">
        <v>0</v>
      </c>
      <c r="I286" s="86">
        <v>0</v>
      </c>
      <c r="J286" s="86">
        <v>0</v>
      </c>
      <c r="K286" s="86">
        <v>0</v>
      </c>
      <c r="L286" s="86">
        <v>0</v>
      </c>
      <c r="M286" s="86">
        <v>0</v>
      </c>
      <c r="N286" s="86">
        <v>0</v>
      </c>
      <c r="O286" s="86">
        <v>0</v>
      </c>
      <c r="P286" s="86">
        <v>0</v>
      </c>
      <c r="Q286" s="86">
        <v>0</v>
      </c>
      <c r="R286" s="86">
        <v>0</v>
      </c>
      <c r="S286" s="86">
        <v>0</v>
      </c>
      <c r="T286" s="86">
        <v>0</v>
      </c>
      <c r="U286" s="86">
        <f t="shared" si="47"/>
        <v>0</v>
      </c>
      <c r="V286" s="107">
        <f t="shared" si="48"/>
        <v>0</v>
      </c>
    </row>
    <row r="287" spans="1:22" s="40" customFormat="1" ht="31.5" x14ac:dyDescent="0.25">
      <c r="A287" s="14" t="s">
        <v>439</v>
      </c>
      <c r="B287" s="22" t="s">
        <v>440</v>
      </c>
      <c r="C287" s="16" t="s">
        <v>17</v>
      </c>
      <c r="D287" s="17">
        <v>0</v>
      </c>
      <c r="E287" s="86">
        <v>351.85237942999998</v>
      </c>
      <c r="F287" s="86">
        <v>651.25</v>
      </c>
      <c r="G287" s="86">
        <v>873.14775685532231</v>
      </c>
      <c r="H287" s="86">
        <v>1790.5032331299992</v>
      </c>
      <c r="I287" s="86">
        <v>329.45475685532227</v>
      </c>
      <c r="J287" s="86">
        <v>2186.3074161141499</v>
      </c>
      <c r="K287" s="86">
        <v>4.3144677707459777E-5</v>
      </c>
      <c r="L287" s="86">
        <v>3051.7638681670064</v>
      </c>
      <c r="M287" s="86">
        <v>4.3144677707459777E-5</v>
      </c>
      <c r="N287" s="86">
        <v>4562.0036092408736</v>
      </c>
      <c r="O287" s="86">
        <v>4.3144677707459777E-5</v>
      </c>
      <c r="P287" s="86">
        <v>6558.2830832893833</v>
      </c>
      <c r="Q287" s="86">
        <v>4.3144677707459777E-5</v>
      </c>
      <c r="R287" s="86">
        <v>8728.5690382401081</v>
      </c>
      <c r="S287" s="86">
        <v>4.3144677707459777E-5</v>
      </c>
      <c r="T287" s="86">
        <v>11211.867654171609</v>
      </c>
      <c r="U287" s="86">
        <f t="shared" si="47"/>
        <v>1202.6027294340329</v>
      </c>
      <c r="V287" s="107">
        <f t="shared" si="48"/>
        <v>38089.29790235313</v>
      </c>
    </row>
    <row r="288" spans="1:22" s="40" customFormat="1" ht="31.5" x14ac:dyDescent="0.25">
      <c r="A288" s="14" t="s">
        <v>441</v>
      </c>
      <c r="B288" s="24" t="s">
        <v>267</v>
      </c>
      <c r="C288" s="16" t="s">
        <v>17</v>
      </c>
      <c r="D288" s="17">
        <v>0</v>
      </c>
      <c r="E288" s="86">
        <v>0</v>
      </c>
      <c r="F288" s="86">
        <v>651.25</v>
      </c>
      <c r="G288" s="86">
        <v>873.14775685532231</v>
      </c>
      <c r="H288" s="86">
        <v>1790.5032331299992</v>
      </c>
      <c r="I288" s="86">
        <v>329.45475685532227</v>
      </c>
      <c r="J288" s="86">
        <v>2186.3074161141499</v>
      </c>
      <c r="K288" s="86">
        <v>4.3144677707459777E-5</v>
      </c>
      <c r="L288" s="86">
        <f>J288+L55*1.18-L187</f>
        <v>3051.7638681670064</v>
      </c>
      <c r="M288" s="86">
        <v>4.3144677707459777E-5</v>
      </c>
      <c r="N288" s="86">
        <f>L288+N55*1.18-N187</f>
        <v>4562.0036092408736</v>
      </c>
      <c r="O288" s="86">
        <v>4.3144677707459777E-5</v>
      </c>
      <c r="P288" s="86">
        <f>N288+P55*1.18-P187</f>
        <v>6558.2830832893833</v>
      </c>
      <c r="Q288" s="86">
        <v>4.3144677707459777E-5</v>
      </c>
      <c r="R288" s="86">
        <f>P288+R55*1.18-R187</f>
        <v>8728.5690382401081</v>
      </c>
      <c r="S288" s="86">
        <v>4.3144677707459777E-5</v>
      </c>
      <c r="T288" s="86">
        <f>R288+T55*1.18-T187</f>
        <v>11211.867654171609</v>
      </c>
      <c r="U288" s="86">
        <f t="shared" si="47"/>
        <v>1202.6027294340329</v>
      </c>
      <c r="V288" s="107">
        <f t="shared" si="48"/>
        <v>38089.29790235313</v>
      </c>
    </row>
    <row r="289" spans="1:22" s="40" customFormat="1" x14ac:dyDescent="0.25">
      <c r="A289" s="14" t="s">
        <v>442</v>
      </c>
      <c r="B289" s="25" t="s">
        <v>399</v>
      </c>
      <c r="C289" s="16" t="s">
        <v>17</v>
      </c>
      <c r="D289" s="17">
        <v>0</v>
      </c>
      <c r="E289" s="86">
        <v>0</v>
      </c>
      <c r="F289" s="86">
        <v>364.38200000000001</v>
      </c>
      <c r="G289" s="86">
        <v>488.53639299570989</v>
      </c>
      <c r="H289" s="86">
        <v>1460.0964257299995</v>
      </c>
      <c r="I289" s="86">
        <v>184.33379380031639</v>
      </c>
      <c r="J289" s="86">
        <v>1782.8617032067041</v>
      </c>
      <c r="K289" s="86">
        <v>0</v>
      </c>
      <c r="L289" s="86">
        <v>2488.6129405604293</v>
      </c>
      <c r="M289" s="86">
        <v>0</v>
      </c>
      <c r="N289" s="86">
        <v>3720.1637175353471</v>
      </c>
      <c r="O289" s="86">
        <v>0</v>
      </c>
      <c r="P289" s="86">
        <v>5348.0638915669042</v>
      </c>
      <c r="Q289" s="86">
        <v>0</v>
      </c>
      <c r="R289" s="86">
        <v>7117.8606207781158</v>
      </c>
      <c r="S289" s="86">
        <v>4.3144677707459777E-5</v>
      </c>
      <c r="T289" s="86">
        <v>9142.9088675793446</v>
      </c>
      <c r="U289" s="86">
        <f t="shared" si="47"/>
        <v>672.87022994070401</v>
      </c>
      <c r="V289" s="107">
        <f t="shared" si="48"/>
        <v>31060.568166956844</v>
      </c>
    </row>
    <row r="290" spans="1:22" s="40" customFormat="1" x14ac:dyDescent="0.25">
      <c r="A290" s="14" t="s">
        <v>443</v>
      </c>
      <c r="B290" s="24" t="s">
        <v>444</v>
      </c>
      <c r="C290" s="16" t="s">
        <v>17</v>
      </c>
      <c r="D290" s="17">
        <v>0</v>
      </c>
      <c r="E290" s="86">
        <v>351.85237942999998</v>
      </c>
      <c r="F290" s="86">
        <v>0</v>
      </c>
      <c r="G290" s="86">
        <v>0</v>
      </c>
      <c r="H290" s="86">
        <v>0</v>
      </c>
      <c r="I290" s="86">
        <v>0</v>
      </c>
      <c r="J290" s="86">
        <v>0</v>
      </c>
      <c r="K290" s="86">
        <v>0</v>
      </c>
      <c r="L290" s="86">
        <v>0</v>
      </c>
      <c r="M290" s="86">
        <v>0</v>
      </c>
      <c r="N290" s="86">
        <v>0</v>
      </c>
      <c r="O290" s="86">
        <v>0</v>
      </c>
      <c r="P290" s="86">
        <v>0</v>
      </c>
      <c r="Q290" s="86">
        <v>0</v>
      </c>
      <c r="R290" s="86">
        <v>0</v>
      </c>
      <c r="S290" s="86">
        <v>0</v>
      </c>
      <c r="T290" s="86">
        <v>0</v>
      </c>
      <c r="U290" s="86">
        <f t="shared" si="47"/>
        <v>0</v>
      </c>
      <c r="V290" s="107">
        <f t="shared" si="48"/>
        <v>0</v>
      </c>
    </row>
    <row r="291" spans="1:22" s="40" customFormat="1" x14ac:dyDescent="0.25">
      <c r="A291" s="14" t="s">
        <v>445</v>
      </c>
      <c r="B291" s="25" t="s">
        <v>399</v>
      </c>
      <c r="C291" s="16" t="s">
        <v>17</v>
      </c>
      <c r="D291" s="17">
        <v>0</v>
      </c>
      <c r="E291" s="86">
        <v>0</v>
      </c>
      <c r="F291" s="86">
        <v>0</v>
      </c>
      <c r="G291" s="86">
        <v>0</v>
      </c>
      <c r="H291" s="86">
        <v>0</v>
      </c>
      <c r="I291" s="86">
        <v>0</v>
      </c>
      <c r="J291" s="86">
        <v>0</v>
      </c>
      <c r="K291" s="86">
        <v>0</v>
      </c>
      <c r="L291" s="86">
        <v>0</v>
      </c>
      <c r="M291" s="86">
        <v>0</v>
      </c>
      <c r="N291" s="86">
        <v>0</v>
      </c>
      <c r="O291" s="86">
        <v>0</v>
      </c>
      <c r="P291" s="86">
        <v>0</v>
      </c>
      <c r="Q291" s="86">
        <v>0</v>
      </c>
      <c r="R291" s="86">
        <v>0</v>
      </c>
      <c r="S291" s="86">
        <v>0</v>
      </c>
      <c r="T291" s="86">
        <v>0</v>
      </c>
      <c r="U291" s="86">
        <f t="shared" si="47"/>
        <v>0</v>
      </c>
      <c r="V291" s="107">
        <f t="shared" si="48"/>
        <v>0</v>
      </c>
    </row>
    <row r="292" spans="1:22" s="40" customFormat="1" ht="47.25" x14ac:dyDescent="0.25">
      <c r="A292" s="14" t="s">
        <v>446</v>
      </c>
      <c r="B292" s="22" t="s">
        <v>447</v>
      </c>
      <c r="C292" s="16" t="s">
        <v>17</v>
      </c>
      <c r="D292" s="17">
        <v>0</v>
      </c>
      <c r="E292" s="86">
        <v>76.205524940000004</v>
      </c>
      <c r="F292" s="86">
        <v>258.28899999999999</v>
      </c>
      <c r="G292" s="86">
        <v>493.38433194005177</v>
      </c>
      <c r="H292" s="86">
        <v>521.94420000000002</v>
      </c>
      <c r="I292" s="86">
        <v>743.43719773865689</v>
      </c>
      <c r="J292" s="86">
        <v>813.50826301786378</v>
      </c>
      <c r="K292" s="86">
        <v>1013.4615115701298</v>
      </c>
      <c r="L292" s="86">
        <v>495.16473110814161</v>
      </c>
      <c r="M292" s="86">
        <v>1301.9494427705667</v>
      </c>
      <c r="N292" s="86">
        <v>495.16473110814161</v>
      </c>
      <c r="O292" s="86">
        <v>1608.5750416349326</v>
      </c>
      <c r="P292" s="86">
        <v>495.16473110814161</v>
      </c>
      <c r="Q292" s="86">
        <v>1934.4786504538674</v>
      </c>
      <c r="R292" s="86">
        <v>495.16473110814161</v>
      </c>
      <c r="S292" s="86">
        <v>2371.4972806651372</v>
      </c>
      <c r="T292" s="86">
        <v>845.38212751834419</v>
      </c>
      <c r="U292" s="86">
        <f t="shared" si="47"/>
        <v>9466.7834567733426</v>
      </c>
      <c r="V292" s="107">
        <f t="shared" si="48"/>
        <v>4161.4935149687744</v>
      </c>
    </row>
    <row r="293" spans="1:22" s="40" customFormat="1" x14ac:dyDescent="0.25">
      <c r="A293" s="14" t="s">
        <v>448</v>
      </c>
      <c r="B293" s="24" t="s">
        <v>399</v>
      </c>
      <c r="C293" s="16" t="s">
        <v>17</v>
      </c>
      <c r="D293" s="17">
        <v>0</v>
      </c>
      <c r="E293" s="86">
        <v>0</v>
      </c>
      <c r="F293" s="86">
        <v>238.66880938999998</v>
      </c>
      <c r="G293" s="86">
        <v>455.90579186807292</v>
      </c>
      <c r="H293" s="86">
        <v>499.90810775</v>
      </c>
      <c r="I293" s="86">
        <v>686.96410160914024</v>
      </c>
      <c r="J293" s="86">
        <v>751.71241734413957</v>
      </c>
      <c r="K293" s="86">
        <v>936.47678503162194</v>
      </c>
      <c r="L293" s="86">
        <v>457.55094806786053</v>
      </c>
      <c r="M293" s="86">
        <v>1203.0505495473101</v>
      </c>
      <c r="N293" s="86">
        <v>457.55094806786053</v>
      </c>
      <c r="O293" s="86">
        <v>1486.3842052951504</v>
      </c>
      <c r="P293" s="86">
        <v>457.55094806786053</v>
      </c>
      <c r="Q293" s="86">
        <v>1787.5314717010735</v>
      </c>
      <c r="R293" s="86">
        <v>457.55094806786053</v>
      </c>
      <c r="S293" s="86">
        <v>2191.3532223515945</v>
      </c>
      <c r="T293" s="86">
        <v>781.16507421682036</v>
      </c>
      <c r="U293" s="86">
        <f t="shared" si="47"/>
        <v>8747.6661274039634</v>
      </c>
      <c r="V293" s="107">
        <f t="shared" si="48"/>
        <v>3862.9893915824023</v>
      </c>
    </row>
    <row r="294" spans="1:22" s="40" customFormat="1" ht="31.5" x14ac:dyDescent="0.25">
      <c r="A294" s="14" t="s">
        <v>449</v>
      </c>
      <c r="B294" s="22" t="s">
        <v>450</v>
      </c>
      <c r="C294" s="16" t="s">
        <v>17</v>
      </c>
      <c r="D294" s="17">
        <v>0</v>
      </c>
      <c r="E294" s="86">
        <v>0.73209546999999997</v>
      </c>
      <c r="F294" s="86">
        <v>12.721</v>
      </c>
      <c r="G294" s="86">
        <v>30.330507532562383</v>
      </c>
      <c r="H294" s="86">
        <v>4.3601999999999972</v>
      </c>
      <c r="I294" s="86">
        <v>49.3609579593288</v>
      </c>
      <c r="J294" s="86">
        <v>4.3601999999999972</v>
      </c>
      <c r="K294" s="86">
        <v>69.773399696086997</v>
      </c>
      <c r="L294" s="86">
        <v>4.3601999999999972</v>
      </c>
      <c r="M294" s="86">
        <v>91.668192951768575</v>
      </c>
      <c r="N294" s="86">
        <v>4.3601999999999972</v>
      </c>
      <c r="O294" s="86">
        <v>115.15298609367775</v>
      </c>
      <c r="P294" s="86">
        <v>4.360199999999983</v>
      </c>
      <c r="Q294" s="86">
        <v>115.15298609367775</v>
      </c>
      <c r="R294" s="86">
        <v>4.360199999999983</v>
      </c>
      <c r="S294" s="86">
        <v>115.15298609367775</v>
      </c>
      <c r="T294" s="86">
        <v>4.360199999999983</v>
      </c>
      <c r="U294" s="86">
        <f t="shared" si="47"/>
        <v>586.59201642078006</v>
      </c>
      <c r="V294" s="107">
        <f t="shared" si="48"/>
        <v>30.521399999999943</v>
      </c>
    </row>
    <row r="295" spans="1:22" s="40" customFormat="1" x14ac:dyDescent="0.25">
      <c r="A295" s="14" t="s">
        <v>451</v>
      </c>
      <c r="B295" s="24" t="s">
        <v>399</v>
      </c>
      <c r="C295" s="16" t="s">
        <v>17</v>
      </c>
      <c r="D295" s="17">
        <v>0</v>
      </c>
      <c r="E295" s="86">
        <v>0</v>
      </c>
      <c r="F295" s="86">
        <v>11.473049030000002</v>
      </c>
      <c r="G295" s="86">
        <v>0</v>
      </c>
      <c r="H295" s="86">
        <v>0</v>
      </c>
      <c r="I295" s="86">
        <v>0</v>
      </c>
      <c r="J295" s="86">
        <v>0</v>
      </c>
      <c r="K295" s="86">
        <v>0</v>
      </c>
      <c r="L295" s="86">
        <v>0</v>
      </c>
      <c r="M295" s="86">
        <v>0</v>
      </c>
      <c r="N295" s="86">
        <v>0</v>
      </c>
      <c r="O295" s="86">
        <v>0</v>
      </c>
      <c r="P295" s="86">
        <v>0</v>
      </c>
      <c r="Q295" s="86">
        <v>0</v>
      </c>
      <c r="R295" s="86">
        <v>0</v>
      </c>
      <c r="S295" s="86">
        <v>0</v>
      </c>
      <c r="T295" s="86">
        <v>0</v>
      </c>
      <c r="U295" s="86">
        <f t="shared" ref="U295:U305" si="64">G295+I295+K295+M295+O295+Q295+S295</f>
        <v>0</v>
      </c>
      <c r="V295" s="107">
        <f t="shared" ref="V295:V305" si="65">H295+J295+L295+N295+P295+R295+T295</f>
        <v>0</v>
      </c>
    </row>
    <row r="296" spans="1:22" s="40" customFormat="1" x14ac:dyDescent="0.25">
      <c r="A296" s="14" t="s">
        <v>452</v>
      </c>
      <c r="B296" s="22" t="s">
        <v>453</v>
      </c>
      <c r="C296" s="16" t="s">
        <v>17</v>
      </c>
      <c r="D296" s="17">
        <v>13.726000000000001</v>
      </c>
      <c r="E296" s="86">
        <v>33.67</v>
      </c>
      <c r="F296" s="86">
        <v>47.877000000000002</v>
      </c>
      <c r="G296" s="86">
        <v>56.941381218474937</v>
      </c>
      <c r="H296" s="86">
        <v>35.073888220000001</v>
      </c>
      <c r="I296" s="86">
        <v>56.941381218474937</v>
      </c>
      <c r="J296" s="86">
        <v>38.759889778357234</v>
      </c>
      <c r="K296" s="86">
        <v>56.941381218474937</v>
      </c>
      <c r="L296" s="86">
        <v>30.728187945585116</v>
      </c>
      <c r="M296" s="86">
        <v>56.941381218474937</v>
      </c>
      <c r="N296" s="86">
        <v>31.292593891383497</v>
      </c>
      <c r="O296" s="86">
        <v>56.941381218474937</v>
      </c>
      <c r="P296" s="86">
        <v>31.939595915022075</v>
      </c>
      <c r="Q296" s="86">
        <v>56.941381218474937</v>
      </c>
      <c r="R296" s="86">
        <v>32.747459855356716</v>
      </c>
      <c r="S296" s="86">
        <v>56.941381218474937</v>
      </c>
      <c r="T296" s="86">
        <v>32.747459855356716</v>
      </c>
      <c r="U296" s="86">
        <f t="shared" si="64"/>
        <v>398.58966852932457</v>
      </c>
      <c r="V296" s="107">
        <f t="shared" si="65"/>
        <v>233.28907546106134</v>
      </c>
    </row>
    <row r="297" spans="1:22" s="40" customFormat="1" x14ac:dyDescent="0.25">
      <c r="A297" s="14" t="s">
        <v>454</v>
      </c>
      <c r="B297" s="24" t="s">
        <v>399</v>
      </c>
      <c r="C297" s="16" t="s">
        <v>17</v>
      </c>
      <c r="D297" s="17">
        <v>0</v>
      </c>
      <c r="E297" s="86">
        <v>0</v>
      </c>
      <c r="F297" s="86">
        <v>0</v>
      </c>
      <c r="G297" s="86">
        <v>0</v>
      </c>
      <c r="H297" s="86">
        <v>0</v>
      </c>
      <c r="I297" s="86">
        <v>0</v>
      </c>
      <c r="J297" s="86">
        <v>0</v>
      </c>
      <c r="K297" s="86">
        <v>0</v>
      </c>
      <c r="L297" s="86">
        <v>0</v>
      </c>
      <c r="M297" s="86">
        <v>0</v>
      </c>
      <c r="N297" s="86">
        <v>0</v>
      </c>
      <c r="O297" s="86">
        <v>0</v>
      </c>
      <c r="P297" s="86">
        <v>0</v>
      </c>
      <c r="Q297" s="86">
        <v>0</v>
      </c>
      <c r="R297" s="86">
        <v>0</v>
      </c>
      <c r="S297" s="86">
        <v>0</v>
      </c>
      <c r="T297" s="86">
        <v>0</v>
      </c>
      <c r="U297" s="86">
        <f t="shared" si="64"/>
        <v>0</v>
      </c>
      <c r="V297" s="107">
        <f t="shared" si="65"/>
        <v>0</v>
      </c>
    </row>
    <row r="298" spans="1:22" s="40" customFormat="1" x14ac:dyDescent="0.25">
      <c r="A298" s="14" t="s">
        <v>455</v>
      </c>
      <c r="B298" s="22" t="s">
        <v>456</v>
      </c>
      <c r="C298" s="16" t="s">
        <v>17</v>
      </c>
      <c r="D298" s="17">
        <v>9.5269999999999992</v>
      </c>
      <c r="E298" s="86">
        <v>10.962</v>
      </c>
      <c r="F298" s="86">
        <v>33.633000000000003</v>
      </c>
      <c r="G298" s="86">
        <v>20.116871030204727</v>
      </c>
      <c r="H298" s="86">
        <v>16.837500000000006</v>
      </c>
      <c r="I298" s="86">
        <v>20.116871030204727</v>
      </c>
      <c r="J298" s="86">
        <v>10.74376749666129</v>
      </c>
      <c r="K298" s="86">
        <v>20.116871030204727</v>
      </c>
      <c r="L298" s="86">
        <v>10.743767496661283</v>
      </c>
      <c r="M298" s="86">
        <v>20.116871030204727</v>
      </c>
      <c r="N298" s="86">
        <v>10.743767496661283</v>
      </c>
      <c r="O298" s="86">
        <v>20.116871030204727</v>
      </c>
      <c r="P298" s="86">
        <v>10.743767496661283</v>
      </c>
      <c r="Q298" s="86">
        <v>20.116871030204727</v>
      </c>
      <c r="R298" s="86">
        <v>10.743767496661283</v>
      </c>
      <c r="S298" s="86">
        <v>20.116871030204727</v>
      </c>
      <c r="T298" s="86">
        <v>10.743767496661283</v>
      </c>
      <c r="U298" s="86">
        <f t="shared" si="64"/>
        <v>140.81809721143307</v>
      </c>
      <c r="V298" s="107">
        <f t="shared" si="65"/>
        <v>81.300104979967713</v>
      </c>
    </row>
    <row r="299" spans="1:22" s="40" customFormat="1" x14ac:dyDescent="0.25">
      <c r="A299" s="14" t="s">
        <v>457</v>
      </c>
      <c r="B299" s="24" t="s">
        <v>399</v>
      </c>
      <c r="C299" s="16" t="s">
        <v>17</v>
      </c>
      <c r="D299" s="17">
        <v>0</v>
      </c>
      <c r="E299" s="86">
        <v>0</v>
      </c>
      <c r="F299" s="86">
        <v>0</v>
      </c>
      <c r="G299" s="86">
        <v>0</v>
      </c>
      <c r="H299" s="86">
        <v>0</v>
      </c>
      <c r="I299" s="86">
        <v>0</v>
      </c>
      <c r="J299" s="86">
        <v>0</v>
      </c>
      <c r="K299" s="86">
        <v>0</v>
      </c>
      <c r="L299" s="86">
        <v>0</v>
      </c>
      <c r="M299" s="86">
        <v>0</v>
      </c>
      <c r="N299" s="86">
        <v>0</v>
      </c>
      <c r="O299" s="86">
        <v>0</v>
      </c>
      <c r="P299" s="86">
        <v>0</v>
      </c>
      <c r="Q299" s="86">
        <v>0</v>
      </c>
      <c r="R299" s="86">
        <v>0</v>
      </c>
      <c r="S299" s="86">
        <v>0</v>
      </c>
      <c r="T299" s="86">
        <v>0</v>
      </c>
      <c r="U299" s="86">
        <f t="shared" si="64"/>
        <v>0</v>
      </c>
      <c r="V299" s="107">
        <f t="shared" si="65"/>
        <v>0</v>
      </c>
    </row>
    <row r="300" spans="1:22" s="40" customFormat="1" ht="31.5" x14ac:dyDescent="0.25">
      <c r="A300" s="14" t="s">
        <v>458</v>
      </c>
      <c r="B300" s="22" t="s">
        <v>459</v>
      </c>
      <c r="C300" s="16" t="s">
        <v>17</v>
      </c>
      <c r="D300" s="17">
        <v>0</v>
      </c>
      <c r="E300" s="86">
        <v>0</v>
      </c>
      <c r="F300" s="86">
        <v>14.07</v>
      </c>
      <c r="G300" s="86">
        <v>14.2811</v>
      </c>
      <c r="H300" s="86">
        <v>22.119199999999999</v>
      </c>
      <c r="I300" s="86">
        <v>12.2889</v>
      </c>
      <c r="J300" s="86">
        <v>22.119</v>
      </c>
      <c r="K300" s="86">
        <v>12.2889</v>
      </c>
      <c r="L300" s="86">
        <v>22.119</v>
      </c>
      <c r="M300" s="86">
        <v>12.2889</v>
      </c>
      <c r="N300" s="86">
        <v>22.119</v>
      </c>
      <c r="O300" s="86">
        <v>12.2889</v>
      </c>
      <c r="P300" s="86">
        <v>22.119</v>
      </c>
      <c r="Q300" s="86">
        <v>12.2889</v>
      </c>
      <c r="R300" s="86">
        <v>22.119</v>
      </c>
      <c r="S300" s="86">
        <v>21.1706</v>
      </c>
      <c r="T300" s="86">
        <v>22.119</v>
      </c>
      <c r="U300" s="86">
        <f t="shared" si="64"/>
        <v>96.896199999999993</v>
      </c>
      <c r="V300" s="107">
        <f t="shared" si="65"/>
        <v>154.83320000000001</v>
      </c>
    </row>
    <row r="301" spans="1:22" s="40" customFormat="1" x14ac:dyDescent="0.25">
      <c r="A301" s="14" t="s">
        <v>460</v>
      </c>
      <c r="B301" s="24" t="s">
        <v>399</v>
      </c>
      <c r="C301" s="16" t="s">
        <v>17</v>
      </c>
      <c r="D301" s="17">
        <v>0</v>
      </c>
      <c r="E301" s="86">
        <v>0</v>
      </c>
      <c r="F301" s="86">
        <v>0</v>
      </c>
      <c r="G301" s="86">
        <v>0</v>
      </c>
      <c r="H301" s="86">
        <v>0</v>
      </c>
      <c r="I301" s="86">
        <v>0</v>
      </c>
      <c r="J301" s="86">
        <v>0</v>
      </c>
      <c r="K301" s="86">
        <v>0</v>
      </c>
      <c r="L301" s="86">
        <v>0</v>
      </c>
      <c r="M301" s="86">
        <v>0</v>
      </c>
      <c r="N301" s="86">
        <v>0</v>
      </c>
      <c r="O301" s="86">
        <v>0</v>
      </c>
      <c r="P301" s="86">
        <v>0</v>
      </c>
      <c r="Q301" s="86">
        <v>0</v>
      </c>
      <c r="R301" s="86">
        <v>0</v>
      </c>
      <c r="S301" s="86">
        <v>0</v>
      </c>
      <c r="T301" s="86">
        <v>0</v>
      </c>
      <c r="U301" s="86">
        <f t="shared" si="64"/>
        <v>0</v>
      </c>
      <c r="V301" s="107">
        <f t="shared" si="65"/>
        <v>0</v>
      </c>
    </row>
    <row r="302" spans="1:22" s="40" customFormat="1" ht="47.25" x14ac:dyDescent="0.25">
      <c r="A302" s="14" t="s">
        <v>461</v>
      </c>
      <c r="B302" s="22" t="s">
        <v>462</v>
      </c>
      <c r="C302" s="16" t="s">
        <v>17</v>
      </c>
      <c r="D302" s="17">
        <v>0</v>
      </c>
      <c r="E302" s="86">
        <v>0</v>
      </c>
      <c r="F302" s="86">
        <v>304.80500000000001</v>
      </c>
      <c r="G302" s="86">
        <v>306.17717945633996</v>
      </c>
      <c r="H302" s="86">
        <v>339.00188390919999</v>
      </c>
      <c r="I302" s="86">
        <v>370.65134105633996</v>
      </c>
      <c r="J302" s="86">
        <v>615.46221695919905</v>
      </c>
      <c r="K302" s="86">
        <v>313.00838349634</v>
      </c>
      <c r="L302" s="86">
        <v>76.794495998859972</v>
      </c>
      <c r="M302" s="86">
        <v>357.09632517634009</v>
      </c>
      <c r="N302" s="86">
        <v>90.312579538859978</v>
      </c>
      <c r="O302" s="86">
        <v>346.26986785994006</v>
      </c>
      <c r="P302" s="86">
        <v>37.48098937885996</v>
      </c>
      <c r="Q302" s="86">
        <v>346.24411409893986</v>
      </c>
      <c r="R302" s="86">
        <v>25.680989378859955</v>
      </c>
      <c r="S302" s="86">
        <v>346.24411409893986</v>
      </c>
      <c r="T302" s="86">
        <v>25.680989378859955</v>
      </c>
      <c r="U302" s="86">
        <f t="shared" si="64"/>
        <v>2385.69132524318</v>
      </c>
      <c r="V302" s="107">
        <f t="shared" si="65"/>
        <v>1210.414144542699</v>
      </c>
    </row>
    <row r="303" spans="1:22" s="40" customFormat="1" x14ac:dyDescent="0.25">
      <c r="A303" s="14" t="s">
        <v>463</v>
      </c>
      <c r="B303" s="24" t="s">
        <v>399</v>
      </c>
      <c r="C303" s="16" t="s">
        <v>17</v>
      </c>
      <c r="D303" s="17">
        <v>0</v>
      </c>
      <c r="E303" s="86">
        <v>0</v>
      </c>
      <c r="F303" s="86">
        <v>166.471</v>
      </c>
      <c r="G303" s="86">
        <v>167.22042368490142</v>
      </c>
      <c r="H303" s="86">
        <v>229.58269055999997</v>
      </c>
      <c r="I303" s="86">
        <v>202.43335705447737</v>
      </c>
      <c r="J303" s="86">
        <v>168.11521451999999</v>
      </c>
      <c r="K303" s="86">
        <v>170.95132497504707</v>
      </c>
      <c r="L303" s="86">
        <v>67.010000000000005</v>
      </c>
      <c r="M303" s="86">
        <v>195.03020734053086</v>
      </c>
      <c r="N303" s="86">
        <v>75.36</v>
      </c>
      <c r="O303" s="86">
        <v>189.11727554506024</v>
      </c>
      <c r="P303" s="86">
        <v>37.479999999999997</v>
      </c>
      <c r="Q303" s="86">
        <v>189.10320998069136</v>
      </c>
      <c r="R303" s="86">
        <v>25.68</v>
      </c>
      <c r="S303" s="86">
        <v>189.10320998069136</v>
      </c>
      <c r="T303" s="86">
        <v>25.68</v>
      </c>
      <c r="U303" s="86">
        <f t="shared" si="64"/>
        <v>1302.9590085613997</v>
      </c>
      <c r="V303" s="107">
        <f t="shared" si="65"/>
        <v>628.90790507999986</v>
      </c>
    </row>
    <row r="304" spans="1:22" s="40" customFormat="1" x14ac:dyDescent="0.25">
      <c r="A304" s="14" t="s">
        <v>464</v>
      </c>
      <c r="B304" s="22" t="s">
        <v>465</v>
      </c>
      <c r="C304" s="16" t="s">
        <v>17</v>
      </c>
      <c r="D304" s="17">
        <f>D284-D285-D287-D292-D294-D296-D298-D300-D302</f>
        <v>6337.3680000000004</v>
      </c>
      <c r="E304" s="86">
        <f t="shared" ref="E304:T304" si="66">E284-E285-E287-E292-E294-E296-E298-E300-E302</f>
        <v>513.24251559000004</v>
      </c>
      <c r="F304" s="86">
        <f t="shared" si="66"/>
        <v>828.09909999999991</v>
      </c>
      <c r="G304" s="86">
        <f t="shared" si="66"/>
        <v>773.02743394139043</v>
      </c>
      <c r="H304" s="86">
        <f>H284-H285-H287-H292-H294-H296-H298-H300-H302</f>
        <v>862.49947207079981</v>
      </c>
      <c r="I304" s="86">
        <f t="shared" si="66"/>
        <v>842.81102896651646</v>
      </c>
      <c r="J304" s="86">
        <f>J284-J285-J287-J292-J294-J296-J298-J300-J302</f>
        <v>1574.8471837762499</v>
      </c>
      <c r="K304" s="86">
        <f t="shared" si="66"/>
        <v>1064.7650897083915</v>
      </c>
      <c r="L304" s="86">
        <f t="shared" si="66"/>
        <v>1578.4709698510269</v>
      </c>
      <c r="M304" s="86">
        <f t="shared" si="66"/>
        <v>970.94263789887191</v>
      </c>
      <c r="N304" s="86">
        <f t="shared" si="66"/>
        <v>1634.6964087002832</v>
      </c>
      <c r="O304" s="86">
        <f t="shared" si="66"/>
        <v>1369.5686426057541</v>
      </c>
      <c r="P304" s="86">
        <f t="shared" si="66"/>
        <v>1613.3492465783856</v>
      </c>
      <c r="Q304" s="86">
        <f t="shared" si="66"/>
        <v>1785.1724921881009</v>
      </c>
      <c r="R304" s="86">
        <f t="shared" si="66"/>
        <v>1591.1339803247317</v>
      </c>
      <c r="S304" s="86">
        <f t="shared" si="66"/>
        <v>1593.8795932313399</v>
      </c>
      <c r="T304" s="86">
        <f t="shared" si="66"/>
        <v>1163.1465839145324</v>
      </c>
      <c r="U304" s="86">
        <f t="shared" si="64"/>
        <v>8400.1669185403662</v>
      </c>
      <c r="V304" s="107">
        <f t="shared" si="65"/>
        <v>10018.143845216011</v>
      </c>
    </row>
    <row r="305" spans="1:22" s="40" customFormat="1" x14ac:dyDescent="0.25">
      <c r="A305" s="14" t="s">
        <v>466</v>
      </c>
      <c r="B305" s="24" t="s">
        <v>399</v>
      </c>
      <c r="C305" s="16" t="s">
        <v>17</v>
      </c>
      <c r="D305" s="17">
        <v>142.96700000000001</v>
      </c>
      <c r="E305" s="86">
        <v>417.97699999999998</v>
      </c>
      <c r="F305" s="86">
        <v>724.17321122675219</v>
      </c>
      <c r="G305" s="86">
        <v>685.05354642540669</v>
      </c>
      <c r="H305" s="86">
        <v>772.22083092999992</v>
      </c>
      <c r="I305" s="86">
        <v>625.10975563627278</v>
      </c>
      <c r="J305" s="86">
        <v>259.11871989915574</v>
      </c>
      <c r="K305" s="86">
        <v>682.69233886012387</v>
      </c>
      <c r="L305" s="86">
        <v>1331.6447933909324</v>
      </c>
      <c r="M305" s="86">
        <v>571.87474724798392</v>
      </c>
      <c r="N305" s="86">
        <v>1394.312968893126</v>
      </c>
      <c r="O305" s="86">
        <v>801.66914882318406</v>
      </c>
      <c r="P305" s="86">
        <v>1388.8773897645679</v>
      </c>
      <c r="Q305" s="86">
        <v>1024.4753004691638</v>
      </c>
      <c r="R305" s="86">
        <v>1392.1006639406794</v>
      </c>
      <c r="S305" s="86">
        <v>808.41729291634806</v>
      </c>
      <c r="T305" s="86">
        <v>1025.894720526336</v>
      </c>
      <c r="U305" s="86">
        <f t="shared" si="64"/>
        <v>5199.2921303784833</v>
      </c>
      <c r="V305" s="107">
        <f t="shared" si="65"/>
        <v>7564.1700873447971</v>
      </c>
    </row>
    <row r="306" spans="1:22" s="40" customFormat="1" ht="47.25" x14ac:dyDescent="0.25">
      <c r="A306" s="14" t="s">
        <v>467</v>
      </c>
      <c r="B306" s="21" t="s">
        <v>468</v>
      </c>
      <c r="C306" s="16" t="s">
        <v>469</v>
      </c>
      <c r="D306" s="43">
        <f>D167/(D23*1.18)</f>
        <v>1.0021466039854228</v>
      </c>
      <c r="E306" s="114">
        <f t="shared" ref="E306:T306" si="67">E167/(E23*1.18)</f>
        <v>0.86794344392538147</v>
      </c>
      <c r="F306" s="114">
        <f t="shared" si="67"/>
        <v>0.98586869632684959</v>
      </c>
      <c r="G306" s="114">
        <f t="shared" si="67"/>
        <v>0.90238684340834141</v>
      </c>
      <c r="H306" s="114">
        <f t="shared" si="67"/>
        <v>0.80681392490955228</v>
      </c>
      <c r="I306" s="114">
        <f t="shared" si="67"/>
        <v>1.0464827119415061</v>
      </c>
      <c r="J306" s="114">
        <f t="shared" si="67"/>
        <v>0.75949679586318875</v>
      </c>
      <c r="K306" s="114">
        <f t="shared" si="67"/>
        <v>0.98735472573420491</v>
      </c>
      <c r="L306" s="114">
        <f t="shared" si="67"/>
        <v>0.74978981574021775</v>
      </c>
      <c r="M306" s="114">
        <f t="shared" si="67"/>
        <v>0.91763186514638462</v>
      </c>
      <c r="N306" s="114">
        <f t="shared" si="67"/>
        <v>0.75297277068095203</v>
      </c>
      <c r="O306" s="114">
        <f t="shared" si="67"/>
        <v>0.90272001703314553</v>
      </c>
      <c r="P306" s="114">
        <f t="shared" si="67"/>
        <v>0.75565506361820933</v>
      </c>
      <c r="Q306" s="114">
        <f t="shared" si="67"/>
        <v>0.90359298089002471</v>
      </c>
      <c r="R306" s="114">
        <f t="shared" si="67"/>
        <v>0.75848539770057988</v>
      </c>
      <c r="S306" s="114">
        <f t="shared" si="67"/>
        <v>0.99510434898002464</v>
      </c>
      <c r="T306" s="114">
        <f t="shared" si="67"/>
        <v>0.76142117183938496</v>
      </c>
      <c r="U306" s="114"/>
      <c r="V306" s="115"/>
    </row>
    <row r="307" spans="1:22" s="40" customFormat="1" hidden="1" outlineLevel="1" x14ac:dyDescent="0.25">
      <c r="A307" s="14" t="s">
        <v>470</v>
      </c>
      <c r="B307" s="22" t="s">
        <v>471</v>
      </c>
      <c r="C307" s="16" t="s">
        <v>469</v>
      </c>
      <c r="D307" s="43" t="s">
        <v>224</v>
      </c>
      <c r="E307" s="114" t="s">
        <v>224</v>
      </c>
      <c r="F307" s="114" t="s">
        <v>224</v>
      </c>
      <c r="G307" s="114" t="s">
        <v>224</v>
      </c>
      <c r="H307" s="114" t="s">
        <v>224</v>
      </c>
      <c r="I307" s="114" t="s">
        <v>224</v>
      </c>
      <c r="J307" s="114" t="s">
        <v>224</v>
      </c>
      <c r="K307" s="114" t="s">
        <v>224</v>
      </c>
      <c r="L307" s="114" t="s">
        <v>224</v>
      </c>
      <c r="M307" s="114" t="s">
        <v>224</v>
      </c>
      <c r="N307" s="114" t="s">
        <v>224</v>
      </c>
      <c r="O307" s="114" t="s">
        <v>224</v>
      </c>
      <c r="P307" s="114" t="s">
        <v>224</v>
      </c>
      <c r="Q307" s="114" t="s">
        <v>224</v>
      </c>
      <c r="R307" s="114" t="s">
        <v>224</v>
      </c>
      <c r="S307" s="114" t="s">
        <v>224</v>
      </c>
      <c r="T307" s="114" t="s">
        <v>224</v>
      </c>
      <c r="U307" s="114"/>
      <c r="V307" s="115"/>
    </row>
    <row r="308" spans="1:22" s="40" customFormat="1" ht="31.5" hidden="1" outlineLevel="1" x14ac:dyDescent="0.25">
      <c r="A308" s="14" t="s">
        <v>472</v>
      </c>
      <c r="B308" s="22" t="s">
        <v>473</v>
      </c>
      <c r="C308" s="16" t="s">
        <v>469</v>
      </c>
      <c r="D308" s="43" t="s">
        <v>224</v>
      </c>
      <c r="E308" s="114" t="s">
        <v>224</v>
      </c>
      <c r="F308" s="114" t="s">
        <v>224</v>
      </c>
      <c r="G308" s="114" t="s">
        <v>224</v>
      </c>
      <c r="H308" s="114" t="s">
        <v>224</v>
      </c>
      <c r="I308" s="114" t="s">
        <v>224</v>
      </c>
      <c r="J308" s="114" t="s">
        <v>224</v>
      </c>
      <c r="K308" s="114" t="s">
        <v>224</v>
      </c>
      <c r="L308" s="114" t="s">
        <v>224</v>
      </c>
      <c r="M308" s="114" t="s">
        <v>224</v>
      </c>
      <c r="N308" s="114" t="s">
        <v>224</v>
      </c>
      <c r="O308" s="114" t="s">
        <v>224</v>
      </c>
      <c r="P308" s="114" t="s">
        <v>224</v>
      </c>
      <c r="Q308" s="114" t="s">
        <v>224</v>
      </c>
      <c r="R308" s="114" t="s">
        <v>224</v>
      </c>
      <c r="S308" s="114" t="s">
        <v>224</v>
      </c>
      <c r="T308" s="114" t="s">
        <v>224</v>
      </c>
      <c r="U308" s="114"/>
      <c r="V308" s="115"/>
    </row>
    <row r="309" spans="1:22" s="40" customFormat="1" ht="31.5" hidden="1" outlineLevel="1" x14ac:dyDescent="0.25">
      <c r="A309" s="14" t="s">
        <v>474</v>
      </c>
      <c r="B309" s="22" t="s">
        <v>475</v>
      </c>
      <c r="C309" s="16" t="s">
        <v>469</v>
      </c>
      <c r="D309" s="43" t="s">
        <v>224</v>
      </c>
      <c r="E309" s="114" t="s">
        <v>224</v>
      </c>
      <c r="F309" s="114" t="s">
        <v>224</v>
      </c>
      <c r="G309" s="114" t="s">
        <v>224</v>
      </c>
      <c r="H309" s="114" t="s">
        <v>224</v>
      </c>
      <c r="I309" s="114" t="s">
        <v>224</v>
      </c>
      <c r="J309" s="114" t="s">
        <v>224</v>
      </c>
      <c r="K309" s="114" t="s">
        <v>224</v>
      </c>
      <c r="L309" s="114" t="s">
        <v>224</v>
      </c>
      <c r="M309" s="114" t="s">
        <v>224</v>
      </c>
      <c r="N309" s="114" t="s">
        <v>224</v>
      </c>
      <c r="O309" s="114" t="s">
        <v>224</v>
      </c>
      <c r="P309" s="114" t="s">
        <v>224</v>
      </c>
      <c r="Q309" s="114" t="s">
        <v>224</v>
      </c>
      <c r="R309" s="114" t="s">
        <v>224</v>
      </c>
      <c r="S309" s="114" t="s">
        <v>224</v>
      </c>
      <c r="T309" s="114" t="s">
        <v>224</v>
      </c>
      <c r="U309" s="114"/>
      <c r="V309" s="115"/>
    </row>
    <row r="310" spans="1:22" s="40" customFormat="1" ht="31.5" hidden="1" outlineLevel="1" x14ac:dyDescent="0.25">
      <c r="A310" s="14" t="s">
        <v>476</v>
      </c>
      <c r="B310" s="22" t="s">
        <v>477</v>
      </c>
      <c r="C310" s="16" t="s">
        <v>469</v>
      </c>
      <c r="D310" s="43" t="s">
        <v>224</v>
      </c>
      <c r="E310" s="114" t="s">
        <v>224</v>
      </c>
      <c r="F310" s="114" t="s">
        <v>224</v>
      </c>
      <c r="G310" s="114" t="s">
        <v>224</v>
      </c>
      <c r="H310" s="114" t="s">
        <v>224</v>
      </c>
      <c r="I310" s="114" t="s">
        <v>224</v>
      </c>
      <c r="J310" s="114" t="s">
        <v>224</v>
      </c>
      <c r="K310" s="114" t="s">
        <v>224</v>
      </c>
      <c r="L310" s="114" t="s">
        <v>224</v>
      </c>
      <c r="M310" s="114" t="s">
        <v>224</v>
      </c>
      <c r="N310" s="114" t="s">
        <v>224</v>
      </c>
      <c r="O310" s="114" t="s">
        <v>224</v>
      </c>
      <c r="P310" s="114" t="s">
        <v>224</v>
      </c>
      <c r="Q310" s="114" t="s">
        <v>224</v>
      </c>
      <c r="R310" s="114" t="s">
        <v>224</v>
      </c>
      <c r="S310" s="114" t="s">
        <v>224</v>
      </c>
      <c r="T310" s="114" t="s">
        <v>224</v>
      </c>
      <c r="U310" s="114"/>
      <c r="V310" s="115"/>
    </row>
    <row r="311" spans="1:22" s="40" customFormat="1" hidden="1" outlineLevel="1" x14ac:dyDescent="0.25">
      <c r="A311" s="14" t="s">
        <v>478</v>
      </c>
      <c r="B311" s="23" t="s">
        <v>479</v>
      </c>
      <c r="C311" s="16" t="s">
        <v>469</v>
      </c>
      <c r="D311" s="43" t="s">
        <v>224</v>
      </c>
      <c r="E311" s="114" t="s">
        <v>224</v>
      </c>
      <c r="F311" s="114" t="s">
        <v>224</v>
      </c>
      <c r="G311" s="114" t="s">
        <v>224</v>
      </c>
      <c r="H311" s="114" t="s">
        <v>224</v>
      </c>
      <c r="I311" s="114" t="s">
        <v>224</v>
      </c>
      <c r="J311" s="114" t="s">
        <v>224</v>
      </c>
      <c r="K311" s="114" t="s">
        <v>224</v>
      </c>
      <c r="L311" s="114" t="s">
        <v>224</v>
      </c>
      <c r="M311" s="114" t="s">
        <v>224</v>
      </c>
      <c r="N311" s="114" t="s">
        <v>224</v>
      </c>
      <c r="O311" s="114" t="s">
        <v>224</v>
      </c>
      <c r="P311" s="114" t="s">
        <v>224</v>
      </c>
      <c r="Q311" s="114" t="s">
        <v>224</v>
      </c>
      <c r="R311" s="114" t="s">
        <v>224</v>
      </c>
      <c r="S311" s="114" t="s">
        <v>224</v>
      </c>
      <c r="T311" s="114" t="s">
        <v>224</v>
      </c>
      <c r="U311" s="114"/>
      <c r="V311" s="115"/>
    </row>
    <row r="312" spans="1:22" s="40" customFormat="1" collapsed="1" x14ac:dyDescent="0.25">
      <c r="A312" s="14" t="s">
        <v>480</v>
      </c>
      <c r="B312" s="23" t="s">
        <v>481</v>
      </c>
      <c r="C312" s="16" t="s">
        <v>469</v>
      </c>
      <c r="D312" s="43">
        <f>D173/(D29*1.18)</f>
        <v>0.99999992403924221</v>
      </c>
      <c r="E312" s="114">
        <f t="shared" ref="E312:T312" si="68">E173/(E29*1.18)</f>
        <v>0.86787989252143105</v>
      </c>
      <c r="F312" s="114">
        <f t="shared" si="68"/>
        <v>1</v>
      </c>
      <c r="G312" s="114">
        <f t="shared" si="68"/>
        <v>1.0000000000000002</v>
      </c>
      <c r="H312" s="114">
        <f>H173/(H29*1.18)</f>
        <v>0.97811260458950644</v>
      </c>
      <c r="I312" s="114">
        <f t="shared" si="68"/>
        <v>0.89893587933322816</v>
      </c>
      <c r="J312" s="114">
        <f t="shared" si="68"/>
        <v>1.0000000000000002</v>
      </c>
      <c r="K312" s="114">
        <f t="shared" si="68"/>
        <v>0.89993587933322805</v>
      </c>
      <c r="L312" s="114">
        <f t="shared" si="68"/>
        <v>0.99999999999999989</v>
      </c>
      <c r="M312" s="114">
        <f t="shared" si="68"/>
        <v>0.90093587933322827</v>
      </c>
      <c r="N312" s="114">
        <f t="shared" si="68"/>
        <v>1.0000000000000002</v>
      </c>
      <c r="O312" s="114">
        <f t="shared" si="68"/>
        <v>0.90193587933322805</v>
      </c>
      <c r="P312" s="114">
        <f t="shared" si="68"/>
        <v>0.99999999999999989</v>
      </c>
      <c r="Q312" s="114">
        <f t="shared" si="68"/>
        <v>0.90293587933322828</v>
      </c>
      <c r="R312" s="114">
        <f t="shared" si="68"/>
        <v>1</v>
      </c>
      <c r="S312" s="114">
        <f t="shared" si="68"/>
        <v>1</v>
      </c>
      <c r="T312" s="114">
        <f t="shared" si="68"/>
        <v>1</v>
      </c>
      <c r="U312" s="114"/>
      <c r="V312" s="115"/>
    </row>
    <row r="313" spans="1:22" s="40" customFormat="1" hidden="1" outlineLevel="1" x14ac:dyDescent="0.25">
      <c r="A313" s="14" t="s">
        <v>482</v>
      </c>
      <c r="B313" s="23" t="s">
        <v>483</v>
      </c>
      <c r="C313" s="16"/>
      <c r="D313" s="43" t="s">
        <v>224</v>
      </c>
      <c r="E313" s="114" t="s">
        <v>224</v>
      </c>
      <c r="F313" s="114" t="s">
        <v>224</v>
      </c>
      <c r="G313" s="114" t="s">
        <v>224</v>
      </c>
      <c r="H313" s="114" t="s">
        <v>224</v>
      </c>
      <c r="I313" s="114" t="s">
        <v>224</v>
      </c>
      <c r="J313" s="114" t="s">
        <v>224</v>
      </c>
      <c r="K313" s="114" t="s">
        <v>224</v>
      </c>
      <c r="L313" s="114" t="s">
        <v>224</v>
      </c>
      <c r="M313" s="114" t="s">
        <v>224</v>
      </c>
      <c r="N313" s="114" t="s">
        <v>224</v>
      </c>
      <c r="O313" s="114" t="s">
        <v>224</v>
      </c>
      <c r="P313" s="114" t="s">
        <v>224</v>
      </c>
      <c r="Q313" s="114" t="s">
        <v>224</v>
      </c>
      <c r="R313" s="114" t="s">
        <v>224</v>
      </c>
      <c r="S313" s="114" t="s">
        <v>224</v>
      </c>
      <c r="T313" s="114" t="s">
        <v>224</v>
      </c>
      <c r="U313" s="114"/>
      <c r="V313" s="115"/>
    </row>
    <row r="314" spans="1:22" s="40" customFormat="1" collapsed="1" x14ac:dyDescent="0.25">
      <c r="A314" s="14" t="s">
        <v>484</v>
      </c>
      <c r="B314" s="23" t="s">
        <v>485</v>
      </c>
      <c r="C314" s="16" t="s">
        <v>469</v>
      </c>
      <c r="D314" s="43" t="e">
        <f>D175/(D31*1.18)</f>
        <v>#DIV/0!</v>
      </c>
      <c r="E314" s="114">
        <f t="shared" ref="D314:T315" si="69">E175/(E31*1.18)</f>
        <v>4.406805040180835</v>
      </c>
      <c r="F314" s="114">
        <f t="shared" si="69"/>
        <v>1.7921648173173805</v>
      </c>
      <c r="G314" s="114">
        <f t="shared" si="69"/>
        <v>0.3428579033622513</v>
      </c>
      <c r="H314" s="114">
        <f t="shared" si="69"/>
        <v>4.6200095466573821</v>
      </c>
      <c r="I314" s="114">
        <f t="shared" si="69"/>
        <v>0.99999999999999989</v>
      </c>
      <c r="J314" s="114">
        <f t="shared" si="69"/>
        <v>0.99999999999999989</v>
      </c>
      <c r="K314" s="114">
        <f t="shared" si="69"/>
        <v>1</v>
      </c>
      <c r="L314" s="114">
        <f t="shared" si="69"/>
        <v>1</v>
      </c>
      <c r="M314" s="114">
        <f t="shared" si="69"/>
        <v>1</v>
      </c>
      <c r="N314" s="114">
        <f t="shared" si="69"/>
        <v>0.99999999999999978</v>
      </c>
      <c r="O314" s="114">
        <f t="shared" si="69"/>
        <v>1</v>
      </c>
      <c r="P314" s="114">
        <f t="shared" si="69"/>
        <v>1.0000000000000002</v>
      </c>
      <c r="Q314" s="114">
        <f t="shared" si="69"/>
        <v>1</v>
      </c>
      <c r="R314" s="114">
        <f t="shared" si="69"/>
        <v>1</v>
      </c>
      <c r="S314" s="114">
        <f t="shared" si="69"/>
        <v>1</v>
      </c>
      <c r="T314" s="114">
        <f t="shared" si="69"/>
        <v>1</v>
      </c>
      <c r="U314" s="114"/>
      <c r="V314" s="115"/>
    </row>
    <row r="315" spans="1:22" s="40" customFormat="1" ht="19.5" customHeight="1" x14ac:dyDescent="0.25">
      <c r="A315" s="14" t="s">
        <v>486</v>
      </c>
      <c r="B315" s="23" t="s">
        <v>487</v>
      </c>
      <c r="C315" s="16" t="s">
        <v>469</v>
      </c>
      <c r="D315" s="43" t="e">
        <f t="shared" si="69"/>
        <v>#DIV/0!</v>
      </c>
      <c r="E315" s="114" t="e">
        <f t="shared" si="69"/>
        <v>#DIV/0!</v>
      </c>
      <c r="F315" s="114">
        <f>F176/(F32*1.18)</f>
        <v>0.93308591175107547</v>
      </c>
      <c r="G315" s="114">
        <f t="shared" si="69"/>
        <v>0.76829261726466502</v>
      </c>
      <c r="H315" s="114">
        <f>H176/(H32*1.18)</f>
        <v>0.54498153849075581</v>
      </c>
      <c r="I315" s="114" t="e">
        <f>I176/(I32*1.18)</f>
        <v>#DIV/0!</v>
      </c>
      <c r="J315" s="114">
        <f>J176/(J32*1.18)</f>
        <v>0.46901169637080414</v>
      </c>
      <c r="K315" s="114" t="e">
        <f t="shared" si="69"/>
        <v>#DIV/0!</v>
      </c>
      <c r="L315" s="114">
        <f t="shared" si="69"/>
        <v>0.44270071076123713</v>
      </c>
      <c r="M315" s="114" t="e">
        <f t="shared" si="69"/>
        <v>#DIV/0!</v>
      </c>
      <c r="N315" s="114">
        <f t="shared" si="69"/>
        <v>0.49191308021858471</v>
      </c>
      <c r="O315" s="114" t="e">
        <f t="shared" si="69"/>
        <v>#DIV/0!</v>
      </c>
      <c r="P315" s="114">
        <f t="shared" si="69"/>
        <v>0.52727582184551314</v>
      </c>
      <c r="Q315" s="114" t="e">
        <f t="shared" si="69"/>
        <v>#DIV/0!</v>
      </c>
      <c r="R315" s="114">
        <f t="shared" si="69"/>
        <v>0.55303405007994855</v>
      </c>
      <c r="S315" s="114" t="e">
        <f t="shared" si="69"/>
        <v>#DIV/0!</v>
      </c>
      <c r="T315" s="114">
        <f t="shared" si="69"/>
        <v>0.57074202760493786</v>
      </c>
      <c r="U315" s="114"/>
      <c r="V315" s="115"/>
    </row>
    <row r="316" spans="1:22" s="40" customFormat="1" ht="19.5" hidden="1" customHeight="1" outlineLevel="1" x14ac:dyDescent="0.25">
      <c r="A316" s="14" t="s">
        <v>488</v>
      </c>
      <c r="B316" s="23" t="s">
        <v>489</v>
      </c>
      <c r="C316" s="16" t="s">
        <v>469</v>
      </c>
      <c r="D316" s="97" t="s">
        <v>224</v>
      </c>
      <c r="E316" s="116" t="s">
        <v>224</v>
      </c>
      <c r="F316" s="116" t="s">
        <v>224</v>
      </c>
      <c r="G316" s="116" t="s">
        <v>224</v>
      </c>
      <c r="H316" s="116" t="s">
        <v>224</v>
      </c>
      <c r="I316" s="116" t="s">
        <v>224</v>
      </c>
      <c r="J316" s="116" t="s">
        <v>224</v>
      </c>
      <c r="K316" s="116" t="s">
        <v>224</v>
      </c>
      <c r="L316" s="116" t="s">
        <v>224</v>
      </c>
      <c r="M316" s="116" t="s">
        <v>224</v>
      </c>
      <c r="N316" s="116" t="s">
        <v>224</v>
      </c>
      <c r="O316" s="116" t="s">
        <v>224</v>
      </c>
      <c r="P316" s="116" t="s">
        <v>224</v>
      </c>
      <c r="Q316" s="116" t="s">
        <v>224</v>
      </c>
      <c r="R316" s="116" t="s">
        <v>224</v>
      </c>
      <c r="S316" s="116" t="s">
        <v>224</v>
      </c>
      <c r="T316" s="116" t="s">
        <v>224</v>
      </c>
      <c r="U316" s="116"/>
      <c r="V316" s="117"/>
    </row>
    <row r="317" spans="1:22" s="40" customFormat="1" ht="36.75" hidden="1" customHeight="1" outlineLevel="1" x14ac:dyDescent="0.25">
      <c r="A317" s="14" t="s">
        <v>490</v>
      </c>
      <c r="B317" s="22" t="s">
        <v>491</v>
      </c>
      <c r="C317" s="16" t="s">
        <v>469</v>
      </c>
      <c r="D317" s="97" t="s">
        <v>224</v>
      </c>
      <c r="E317" s="116" t="s">
        <v>224</v>
      </c>
      <c r="F317" s="116" t="s">
        <v>224</v>
      </c>
      <c r="G317" s="116" t="s">
        <v>224</v>
      </c>
      <c r="H317" s="116" t="s">
        <v>224</v>
      </c>
      <c r="I317" s="116" t="s">
        <v>224</v>
      </c>
      <c r="J317" s="116" t="s">
        <v>224</v>
      </c>
      <c r="K317" s="116" t="s">
        <v>224</v>
      </c>
      <c r="L317" s="116" t="s">
        <v>224</v>
      </c>
      <c r="M317" s="116" t="s">
        <v>224</v>
      </c>
      <c r="N317" s="116" t="s">
        <v>224</v>
      </c>
      <c r="O317" s="116" t="s">
        <v>224</v>
      </c>
      <c r="P317" s="116" t="s">
        <v>224</v>
      </c>
      <c r="Q317" s="116" t="s">
        <v>224</v>
      </c>
      <c r="R317" s="116" t="s">
        <v>224</v>
      </c>
      <c r="S317" s="116" t="s">
        <v>224</v>
      </c>
      <c r="T317" s="116" t="s">
        <v>224</v>
      </c>
      <c r="U317" s="116"/>
      <c r="V317" s="117"/>
    </row>
    <row r="318" spans="1:22" s="40" customFormat="1" ht="19.5" hidden="1" customHeight="1" outlineLevel="1" x14ac:dyDescent="0.25">
      <c r="A318" s="14" t="s">
        <v>492</v>
      </c>
      <c r="B318" s="98" t="s">
        <v>41</v>
      </c>
      <c r="C318" s="16" t="s">
        <v>469</v>
      </c>
      <c r="D318" s="43" t="s">
        <v>224</v>
      </c>
      <c r="E318" s="114" t="s">
        <v>224</v>
      </c>
      <c r="F318" s="114" t="s">
        <v>224</v>
      </c>
      <c r="G318" s="114" t="s">
        <v>224</v>
      </c>
      <c r="H318" s="114" t="s">
        <v>224</v>
      </c>
      <c r="I318" s="114" t="s">
        <v>224</v>
      </c>
      <c r="J318" s="114" t="s">
        <v>224</v>
      </c>
      <c r="K318" s="114" t="s">
        <v>224</v>
      </c>
      <c r="L318" s="114" t="s">
        <v>224</v>
      </c>
      <c r="M318" s="114" t="s">
        <v>224</v>
      </c>
      <c r="N318" s="114" t="s">
        <v>224</v>
      </c>
      <c r="O318" s="114" t="s">
        <v>224</v>
      </c>
      <c r="P318" s="114" t="s">
        <v>224</v>
      </c>
      <c r="Q318" s="114" t="s">
        <v>224</v>
      </c>
      <c r="R318" s="114" t="s">
        <v>224</v>
      </c>
      <c r="S318" s="114" t="s">
        <v>224</v>
      </c>
      <c r="T318" s="114" t="s">
        <v>224</v>
      </c>
      <c r="U318" s="114"/>
      <c r="V318" s="115"/>
    </row>
    <row r="319" spans="1:22" s="40" customFormat="1" ht="19.5" hidden="1" customHeight="1" outlineLevel="1" thickBot="1" x14ac:dyDescent="0.3">
      <c r="A319" s="30" t="s">
        <v>493</v>
      </c>
      <c r="B319" s="99" t="s">
        <v>43</v>
      </c>
      <c r="C319" s="32" t="s">
        <v>469</v>
      </c>
      <c r="D319" s="100" t="s">
        <v>224</v>
      </c>
      <c r="E319" s="118" t="s">
        <v>224</v>
      </c>
      <c r="F319" s="118" t="s">
        <v>224</v>
      </c>
      <c r="G319" s="118" t="s">
        <v>224</v>
      </c>
      <c r="H319" s="118" t="s">
        <v>224</v>
      </c>
      <c r="I319" s="118" t="s">
        <v>224</v>
      </c>
      <c r="J319" s="118" t="s">
        <v>224</v>
      </c>
      <c r="K319" s="118" t="s">
        <v>224</v>
      </c>
      <c r="L319" s="118" t="s">
        <v>224</v>
      </c>
      <c r="M319" s="118" t="s">
        <v>224</v>
      </c>
      <c r="N319" s="118" t="s">
        <v>224</v>
      </c>
      <c r="O319" s="118" t="s">
        <v>224</v>
      </c>
      <c r="P319" s="118" t="s">
        <v>224</v>
      </c>
      <c r="Q319" s="118" t="s">
        <v>224</v>
      </c>
      <c r="R319" s="118" t="s">
        <v>224</v>
      </c>
      <c r="S319" s="118" t="s">
        <v>224</v>
      </c>
      <c r="T319" s="118" t="s">
        <v>224</v>
      </c>
      <c r="U319" s="118"/>
      <c r="V319" s="119"/>
    </row>
    <row r="320" spans="1:22" s="40" customFormat="1" ht="15.6" customHeight="1" collapsed="1" thickBot="1" x14ac:dyDescent="0.3">
      <c r="A320" s="135" t="s">
        <v>494</v>
      </c>
      <c r="B320" s="136"/>
      <c r="C320" s="136"/>
      <c r="D320" s="136"/>
      <c r="E320" s="136"/>
      <c r="F320" s="136"/>
      <c r="G320" s="136"/>
      <c r="H320" s="136"/>
      <c r="I320" s="136"/>
      <c r="J320" s="136"/>
      <c r="K320" s="136"/>
      <c r="L320" s="136"/>
      <c r="M320" s="136"/>
      <c r="N320" s="136"/>
      <c r="O320" s="136"/>
      <c r="P320" s="136"/>
      <c r="Q320" s="136"/>
      <c r="R320" s="136"/>
      <c r="S320" s="136"/>
      <c r="T320" s="136"/>
      <c r="U320" s="136"/>
      <c r="V320" s="137"/>
    </row>
    <row r="321" spans="1:22" ht="31.5" hidden="1" outlineLevel="1" x14ac:dyDescent="0.25">
      <c r="A321" s="8" t="s">
        <v>495</v>
      </c>
      <c r="B321" s="9" t="s">
        <v>496</v>
      </c>
      <c r="C321" s="10" t="s">
        <v>224</v>
      </c>
      <c r="D321" s="36" t="s">
        <v>497</v>
      </c>
      <c r="E321" s="105" t="s">
        <v>497</v>
      </c>
      <c r="F321" s="86" t="s">
        <v>497</v>
      </c>
      <c r="G321" s="86" t="s">
        <v>497</v>
      </c>
      <c r="H321" s="86" t="s">
        <v>497</v>
      </c>
      <c r="I321" s="86" t="s">
        <v>497</v>
      </c>
      <c r="J321" s="86" t="s">
        <v>497</v>
      </c>
      <c r="K321" s="86" t="s">
        <v>497</v>
      </c>
      <c r="L321" s="86" t="s">
        <v>497</v>
      </c>
      <c r="M321" s="86" t="s">
        <v>497</v>
      </c>
      <c r="N321" s="86" t="s">
        <v>497</v>
      </c>
      <c r="O321" s="86" t="s">
        <v>497</v>
      </c>
      <c r="P321" s="86" t="s">
        <v>497</v>
      </c>
      <c r="Q321" s="86" t="s">
        <v>497</v>
      </c>
      <c r="R321" s="86" t="s">
        <v>497</v>
      </c>
      <c r="S321" s="86" t="s">
        <v>497</v>
      </c>
      <c r="T321" s="86" t="s">
        <v>497</v>
      </c>
      <c r="U321" s="86" t="s">
        <v>497</v>
      </c>
      <c r="V321" s="107" t="s">
        <v>497</v>
      </c>
    </row>
    <row r="322" spans="1:22" hidden="1" outlineLevel="1" x14ac:dyDescent="0.25">
      <c r="A322" s="14" t="s">
        <v>498</v>
      </c>
      <c r="B322" s="21" t="s">
        <v>499</v>
      </c>
      <c r="C322" s="16" t="s">
        <v>500</v>
      </c>
      <c r="D322" s="17" t="s">
        <v>224</v>
      </c>
      <c r="E322" s="86" t="s">
        <v>224</v>
      </c>
      <c r="F322" s="86" t="s">
        <v>224</v>
      </c>
      <c r="G322" s="86" t="s">
        <v>224</v>
      </c>
      <c r="H322" s="86" t="s">
        <v>224</v>
      </c>
      <c r="I322" s="86" t="s">
        <v>224</v>
      </c>
      <c r="J322" s="86" t="s">
        <v>224</v>
      </c>
      <c r="K322" s="86" t="s">
        <v>224</v>
      </c>
      <c r="L322" s="86" t="s">
        <v>224</v>
      </c>
      <c r="M322" s="86" t="s">
        <v>224</v>
      </c>
      <c r="N322" s="86" t="s">
        <v>224</v>
      </c>
      <c r="O322" s="86" t="s">
        <v>224</v>
      </c>
      <c r="P322" s="86" t="s">
        <v>224</v>
      </c>
      <c r="Q322" s="86" t="s">
        <v>224</v>
      </c>
      <c r="R322" s="86" t="s">
        <v>224</v>
      </c>
      <c r="S322" s="86" t="s">
        <v>224</v>
      </c>
      <c r="T322" s="86" t="s">
        <v>224</v>
      </c>
      <c r="U322" s="86" t="e">
        <f t="shared" ref="U322:U326" si="70">D322+E322+F322+G322+I322+K322+M322+O322+Q322+S322</f>
        <v>#VALUE!</v>
      </c>
      <c r="V322" s="107" t="e">
        <f t="shared" ref="V322:V326" si="71">D322+E322+F322+H322+J322+L322+N322+P322+R322+T322</f>
        <v>#VALUE!</v>
      </c>
    </row>
    <row r="323" spans="1:22" hidden="1" outlineLevel="1" x14ac:dyDescent="0.25">
      <c r="A323" s="14" t="s">
        <v>501</v>
      </c>
      <c r="B323" s="21" t="s">
        <v>502</v>
      </c>
      <c r="C323" s="16" t="s">
        <v>503</v>
      </c>
      <c r="D323" s="17" t="s">
        <v>224</v>
      </c>
      <c r="E323" s="86" t="s">
        <v>224</v>
      </c>
      <c r="F323" s="86" t="s">
        <v>224</v>
      </c>
      <c r="G323" s="86" t="s">
        <v>224</v>
      </c>
      <c r="H323" s="86" t="s">
        <v>224</v>
      </c>
      <c r="I323" s="86" t="s">
        <v>224</v>
      </c>
      <c r="J323" s="86" t="s">
        <v>224</v>
      </c>
      <c r="K323" s="86" t="s">
        <v>224</v>
      </c>
      <c r="L323" s="86" t="s">
        <v>224</v>
      </c>
      <c r="M323" s="86" t="s">
        <v>224</v>
      </c>
      <c r="N323" s="86" t="s">
        <v>224</v>
      </c>
      <c r="O323" s="86" t="s">
        <v>224</v>
      </c>
      <c r="P323" s="86" t="s">
        <v>224</v>
      </c>
      <c r="Q323" s="86" t="s">
        <v>224</v>
      </c>
      <c r="R323" s="86" t="s">
        <v>224</v>
      </c>
      <c r="S323" s="86" t="s">
        <v>224</v>
      </c>
      <c r="T323" s="86" t="s">
        <v>224</v>
      </c>
      <c r="U323" s="86" t="e">
        <f t="shared" si="70"/>
        <v>#VALUE!</v>
      </c>
      <c r="V323" s="107" t="e">
        <f t="shared" si="71"/>
        <v>#VALUE!</v>
      </c>
    </row>
    <row r="324" spans="1:22" hidden="1" outlineLevel="1" x14ac:dyDescent="0.25">
      <c r="A324" s="14" t="s">
        <v>504</v>
      </c>
      <c r="B324" s="21" t="s">
        <v>505</v>
      </c>
      <c r="C324" s="16" t="s">
        <v>500</v>
      </c>
      <c r="D324" s="17" t="s">
        <v>224</v>
      </c>
      <c r="E324" s="86" t="s">
        <v>224</v>
      </c>
      <c r="F324" s="86" t="s">
        <v>224</v>
      </c>
      <c r="G324" s="86" t="s">
        <v>224</v>
      </c>
      <c r="H324" s="86" t="s">
        <v>224</v>
      </c>
      <c r="I324" s="86" t="s">
        <v>224</v>
      </c>
      <c r="J324" s="86" t="s">
        <v>224</v>
      </c>
      <c r="K324" s="86" t="s">
        <v>224</v>
      </c>
      <c r="L324" s="86" t="s">
        <v>224</v>
      </c>
      <c r="M324" s="86" t="s">
        <v>224</v>
      </c>
      <c r="N324" s="86" t="s">
        <v>224</v>
      </c>
      <c r="O324" s="86" t="s">
        <v>224</v>
      </c>
      <c r="P324" s="86" t="s">
        <v>224</v>
      </c>
      <c r="Q324" s="86" t="s">
        <v>224</v>
      </c>
      <c r="R324" s="86" t="s">
        <v>224</v>
      </c>
      <c r="S324" s="86" t="s">
        <v>224</v>
      </c>
      <c r="T324" s="86" t="s">
        <v>224</v>
      </c>
      <c r="U324" s="86" t="e">
        <f t="shared" si="70"/>
        <v>#VALUE!</v>
      </c>
      <c r="V324" s="107" t="e">
        <f t="shared" si="71"/>
        <v>#VALUE!</v>
      </c>
    </row>
    <row r="325" spans="1:22" hidden="1" outlineLevel="1" x14ac:dyDescent="0.25">
      <c r="A325" s="14" t="s">
        <v>506</v>
      </c>
      <c r="B325" s="21" t="s">
        <v>507</v>
      </c>
      <c r="C325" s="16" t="s">
        <v>503</v>
      </c>
      <c r="D325" s="17" t="s">
        <v>224</v>
      </c>
      <c r="E325" s="86" t="s">
        <v>224</v>
      </c>
      <c r="F325" s="86" t="s">
        <v>224</v>
      </c>
      <c r="G325" s="86" t="s">
        <v>224</v>
      </c>
      <c r="H325" s="86" t="s">
        <v>224</v>
      </c>
      <c r="I325" s="86" t="s">
        <v>224</v>
      </c>
      <c r="J325" s="86" t="s">
        <v>224</v>
      </c>
      <c r="K325" s="86" t="s">
        <v>224</v>
      </c>
      <c r="L325" s="86" t="s">
        <v>224</v>
      </c>
      <c r="M325" s="86" t="s">
        <v>224</v>
      </c>
      <c r="N325" s="86" t="s">
        <v>224</v>
      </c>
      <c r="O325" s="86" t="s">
        <v>224</v>
      </c>
      <c r="P325" s="86" t="s">
        <v>224</v>
      </c>
      <c r="Q325" s="86" t="s">
        <v>224</v>
      </c>
      <c r="R325" s="86" t="s">
        <v>224</v>
      </c>
      <c r="S325" s="86" t="s">
        <v>224</v>
      </c>
      <c r="T325" s="86" t="s">
        <v>224</v>
      </c>
      <c r="U325" s="86" t="e">
        <f t="shared" si="70"/>
        <v>#VALUE!</v>
      </c>
      <c r="V325" s="107" t="e">
        <f t="shared" si="71"/>
        <v>#VALUE!</v>
      </c>
    </row>
    <row r="326" spans="1:22" hidden="1" outlineLevel="1" x14ac:dyDescent="0.25">
      <c r="A326" s="14" t="s">
        <v>508</v>
      </c>
      <c r="B326" s="21" t="s">
        <v>509</v>
      </c>
      <c r="C326" s="16" t="s">
        <v>510</v>
      </c>
      <c r="D326" s="17" t="s">
        <v>224</v>
      </c>
      <c r="E326" s="86" t="s">
        <v>224</v>
      </c>
      <c r="F326" s="86" t="s">
        <v>224</v>
      </c>
      <c r="G326" s="86" t="s">
        <v>224</v>
      </c>
      <c r="H326" s="86" t="s">
        <v>224</v>
      </c>
      <c r="I326" s="86" t="s">
        <v>224</v>
      </c>
      <c r="J326" s="86" t="s">
        <v>224</v>
      </c>
      <c r="K326" s="86" t="s">
        <v>224</v>
      </c>
      <c r="L326" s="86" t="s">
        <v>224</v>
      </c>
      <c r="M326" s="86" t="s">
        <v>224</v>
      </c>
      <c r="N326" s="86" t="s">
        <v>224</v>
      </c>
      <c r="O326" s="86" t="s">
        <v>224</v>
      </c>
      <c r="P326" s="86" t="s">
        <v>224</v>
      </c>
      <c r="Q326" s="86" t="s">
        <v>224</v>
      </c>
      <c r="R326" s="86" t="s">
        <v>224</v>
      </c>
      <c r="S326" s="86" t="s">
        <v>224</v>
      </c>
      <c r="T326" s="86" t="s">
        <v>224</v>
      </c>
      <c r="U326" s="86" t="e">
        <f t="shared" si="70"/>
        <v>#VALUE!</v>
      </c>
      <c r="V326" s="107" t="e">
        <f t="shared" si="71"/>
        <v>#VALUE!</v>
      </c>
    </row>
    <row r="327" spans="1:22" hidden="1" outlineLevel="1" x14ac:dyDescent="0.25">
      <c r="A327" s="14" t="s">
        <v>511</v>
      </c>
      <c r="B327" s="21" t="s">
        <v>512</v>
      </c>
      <c r="C327" s="16" t="s">
        <v>224</v>
      </c>
      <c r="D327" s="17" t="s">
        <v>497</v>
      </c>
      <c r="E327" s="86" t="s">
        <v>497</v>
      </c>
      <c r="F327" s="86" t="s">
        <v>497</v>
      </c>
      <c r="G327" s="86" t="s">
        <v>497</v>
      </c>
      <c r="H327" s="86" t="s">
        <v>497</v>
      </c>
      <c r="I327" s="86" t="s">
        <v>497</v>
      </c>
      <c r="J327" s="86" t="s">
        <v>497</v>
      </c>
      <c r="K327" s="86" t="s">
        <v>497</v>
      </c>
      <c r="L327" s="86" t="s">
        <v>497</v>
      </c>
      <c r="M327" s="86" t="s">
        <v>497</v>
      </c>
      <c r="N327" s="86" t="s">
        <v>497</v>
      </c>
      <c r="O327" s="86" t="s">
        <v>497</v>
      </c>
      <c r="P327" s="86" t="s">
        <v>497</v>
      </c>
      <c r="Q327" s="86" t="s">
        <v>497</v>
      </c>
      <c r="R327" s="86" t="s">
        <v>497</v>
      </c>
      <c r="S327" s="86" t="s">
        <v>497</v>
      </c>
      <c r="T327" s="86" t="s">
        <v>497</v>
      </c>
      <c r="U327" s="86" t="s">
        <v>497</v>
      </c>
      <c r="V327" s="107" t="s">
        <v>497</v>
      </c>
    </row>
    <row r="328" spans="1:22" hidden="1" outlineLevel="1" x14ac:dyDescent="0.25">
      <c r="A328" s="14" t="s">
        <v>513</v>
      </c>
      <c r="B328" s="22" t="s">
        <v>514</v>
      </c>
      <c r="C328" s="16" t="s">
        <v>510</v>
      </c>
      <c r="D328" s="17" t="s">
        <v>224</v>
      </c>
      <c r="E328" s="86" t="s">
        <v>224</v>
      </c>
      <c r="F328" s="86" t="s">
        <v>224</v>
      </c>
      <c r="G328" s="86" t="s">
        <v>224</v>
      </c>
      <c r="H328" s="86" t="s">
        <v>224</v>
      </c>
      <c r="I328" s="86" t="s">
        <v>224</v>
      </c>
      <c r="J328" s="86" t="s">
        <v>224</v>
      </c>
      <c r="K328" s="86" t="s">
        <v>224</v>
      </c>
      <c r="L328" s="86" t="s">
        <v>224</v>
      </c>
      <c r="M328" s="86" t="s">
        <v>224</v>
      </c>
      <c r="N328" s="86" t="s">
        <v>224</v>
      </c>
      <c r="O328" s="86" t="s">
        <v>224</v>
      </c>
      <c r="P328" s="86" t="s">
        <v>224</v>
      </c>
      <c r="Q328" s="86" t="s">
        <v>224</v>
      </c>
      <c r="R328" s="86" t="s">
        <v>224</v>
      </c>
      <c r="S328" s="86" t="s">
        <v>224</v>
      </c>
      <c r="T328" s="86" t="s">
        <v>224</v>
      </c>
      <c r="U328" s="86" t="e">
        <f t="shared" ref="U328:U329" si="72">D328+E328+F328+G328+I328+K328+M328+O328+Q328+S328</f>
        <v>#VALUE!</v>
      </c>
      <c r="V328" s="107" t="e">
        <f t="shared" ref="V328:V329" si="73">D328+E328+F328+H328+J328+L328+N328+P328+R328+T328</f>
        <v>#VALUE!</v>
      </c>
    </row>
    <row r="329" spans="1:22" hidden="1" outlineLevel="1" x14ac:dyDescent="0.25">
      <c r="A329" s="14" t="s">
        <v>515</v>
      </c>
      <c r="B329" s="22" t="s">
        <v>516</v>
      </c>
      <c r="C329" s="16" t="s">
        <v>517</v>
      </c>
      <c r="D329" s="17" t="s">
        <v>224</v>
      </c>
      <c r="E329" s="86" t="s">
        <v>224</v>
      </c>
      <c r="F329" s="86" t="s">
        <v>224</v>
      </c>
      <c r="G329" s="86" t="s">
        <v>224</v>
      </c>
      <c r="H329" s="86" t="s">
        <v>224</v>
      </c>
      <c r="I329" s="86" t="s">
        <v>224</v>
      </c>
      <c r="J329" s="86" t="s">
        <v>224</v>
      </c>
      <c r="K329" s="86" t="s">
        <v>224</v>
      </c>
      <c r="L329" s="86" t="s">
        <v>224</v>
      </c>
      <c r="M329" s="86" t="s">
        <v>224</v>
      </c>
      <c r="N329" s="86" t="s">
        <v>224</v>
      </c>
      <c r="O329" s="86" t="s">
        <v>224</v>
      </c>
      <c r="P329" s="86" t="s">
        <v>224</v>
      </c>
      <c r="Q329" s="86" t="s">
        <v>224</v>
      </c>
      <c r="R329" s="86" t="s">
        <v>224</v>
      </c>
      <c r="S329" s="86" t="s">
        <v>224</v>
      </c>
      <c r="T329" s="86" t="s">
        <v>224</v>
      </c>
      <c r="U329" s="86" t="e">
        <f t="shared" si="72"/>
        <v>#VALUE!</v>
      </c>
      <c r="V329" s="107" t="e">
        <f t="shared" si="73"/>
        <v>#VALUE!</v>
      </c>
    </row>
    <row r="330" spans="1:22" hidden="1" outlineLevel="1" x14ac:dyDescent="0.25">
      <c r="A330" s="14" t="s">
        <v>518</v>
      </c>
      <c r="B330" s="21" t="s">
        <v>519</v>
      </c>
      <c r="C330" s="16" t="s">
        <v>224</v>
      </c>
      <c r="D330" s="17" t="s">
        <v>497</v>
      </c>
      <c r="E330" s="86" t="s">
        <v>497</v>
      </c>
      <c r="F330" s="86" t="s">
        <v>497</v>
      </c>
      <c r="G330" s="86" t="s">
        <v>497</v>
      </c>
      <c r="H330" s="86" t="s">
        <v>497</v>
      </c>
      <c r="I330" s="86" t="s">
        <v>497</v>
      </c>
      <c r="J330" s="86" t="s">
        <v>497</v>
      </c>
      <c r="K330" s="86" t="s">
        <v>497</v>
      </c>
      <c r="L330" s="86" t="s">
        <v>497</v>
      </c>
      <c r="M330" s="86" t="s">
        <v>497</v>
      </c>
      <c r="N330" s="86" t="s">
        <v>497</v>
      </c>
      <c r="O330" s="86" t="s">
        <v>497</v>
      </c>
      <c r="P330" s="86" t="s">
        <v>497</v>
      </c>
      <c r="Q330" s="86" t="s">
        <v>497</v>
      </c>
      <c r="R330" s="86" t="s">
        <v>497</v>
      </c>
      <c r="S330" s="86" t="s">
        <v>497</v>
      </c>
      <c r="T330" s="86" t="s">
        <v>497</v>
      </c>
      <c r="U330" s="86" t="s">
        <v>497</v>
      </c>
      <c r="V330" s="107" t="s">
        <v>497</v>
      </c>
    </row>
    <row r="331" spans="1:22" hidden="1" outlineLevel="1" x14ac:dyDescent="0.25">
      <c r="A331" s="14" t="s">
        <v>520</v>
      </c>
      <c r="B331" s="22" t="s">
        <v>514</v>
      </c>
      <c r="C331" s="16" t="s">
        <v>510</v>
      </c>
      <c r="D331" s="17" t="s">
        <v>224</v>
      </c>
      <c r="E331" s="86" t="s">
        <v>224</v>
      </c>
      <c r="F331" s="86" t="s">
        <v>224</v>
      </c>
      <c r="G331" s="86" t="s">
        <v>224</v>
      </c>
      <c r="H331" s="86" t="s">
        <v>224</v>
      </c>
      <c r="I331" s="86" t="s">
        <v>224</v>
      </c>
      <c r="J331" s="86" t="s">
        <v>224</v>
      </c>
      <c r="K331" s="86" t="s">
        <v>224</v>
      </c>
      <c r="L331" s="86" t="s">
        <v>224</v>
      </c>
      <c r="M331" s="86" t="s">
        <v>224</v>
      </c>
      <c r="N331" s="86" t="s">
        <v>224</v>
      </c>
      <c r="O331" s="86" t="s">
        <v>224</v>
      </c>
      <c r="P331" s="86" t="s">
        <v>224</v>
      </c>
      <c r="Q331" s="86" t="s">
        <v>224</v>
      </c>
      <c r="R331" s="86" t="s">
        <v>224</v>
      </c>
      <c r="S331" s="86" t="s">
        <v>224</v>
      </c>
      <c r="T331" s="86" t="s">
        <v>224</v>
      </c>
      <c r="U331" s="86" t="e">
        <f t="shared" ref="U331:U333" si="74">D331+E331+F331+G331+I331+K331+M331+O331+Q331+S331</f>
        <v>#VALUE!</v>
      </c>
      <c r="V331" s="107" t="e">
        <f t="shared" ref="V331:V333" si="75">D331+E331+F331+H331+J331+L331+N331+P331+R331+T331</f>
        <v>#VALUE!</v>
      </c>
    </row>
    <row r="332" spans="1:22" hidden="1" outlineLevel="1" x14ac:dyDescent="0.25">
      <c r="A332" s="14" t="s">
        <v>521</v>
      </c>
      <c r="B332" s="22" t="s">
        <v>522</v>
      </c>
      <c r="C332" s="16" t="s">
        <v>500</v>
      </c>
      <c r="D332" s="17" t="s">
        <v>224</v>
      </c>
      <c r="E332" s="86" t="s">
        <v>224</v>
      </c>
      <c r="F332" s="86" t="s">
        <v>224</v>
      </c>
      <c r="G332" s="86" t="s">
        <v>224</v>
      </c>
      <c r="H332" s="86" t="s">
        <v>224</v>
      </c>
      <c r="I332" s="86" t="s">
        <v>224</v>
      </c>
      <c r="J332" s="86" t="s">
        <v>224</v>
      </c>
      <c r="K332" s="86" t="s">
        <v>224</v>
      </c>
      <c r="L332" s="86" t="s">
        <v>224</v>
      </c>
      <c r="M332" s="86" t="s">
        <v>224</v>
      </c>
      <c r="N332" s="86" t="s">
        <v>224</v>
      </c>
      <c r="O332" s="86" t="s">
        <v>224</v>
      </c>
      <c r="P332" s="86" t="s">
        <v>224</v>
      </c>
      <c r="Q332" s="86" t="s">
        <v>224</v>
      </c>
      <c r="R332" s="86" t="s">
        <v>224</v>
      </c>
      <c r="S332" s="86" t="s">
        <v>224</v>
      </c>
      <c r="T332" s="86" t="s">
        <v>224</v>
      </c>
      <c r="U332" s="86" t="e">
        <f t="shared" si="74"/>
        <v>#VALUE!</v>
      </c>
      <c r="V332" s="107" t="e">
        <f t="shared" si="75"/>
        <v>#VALUE!</v>
      </c>
    </row>
    <row r="333" spans="1:22" hidden="1" outlineLevel="1" x14ac:dyDescent="0.25">
      <c r="A333" s="14" t="s">
        <v>523</v>
      </c>
      <c r="B333" s="22" t="s">
        <v>516</v>
      </c>
      <c r="C333" s="16" t="s">
        <v>517</v>
      </c>
      <c r="D333" s="17" t="s">
        <v>224</v>
      </c>
      <c r="E333" s="86" t="s">
        <v>224</v>
      </c>
      <c r="F333" s="86" t="s">
        <v>224</v>
      </c>
      <c r="G333" s="86" t="s">
        <v>224</v>
      </c>
      <c r="H333" s="86" t="s">
        <v>224</v>
      </c>
      <c r="I333" s="86" t="s">
        <v>224</v>
      </c>
      <c r="J333" s="86" t="s">
        <v>224</v>
      </c>
      <c r="K333" s="86" t="s">
        <v>224</v>
      </c>
      <c r="L333" s="86" t="s">
        <v>224</v>
      </c>
      <c r="M333" s="86" t="s">
        <v>224</v>
      </c>
      <c r="N333" s="86" t="s">
        <v>224</v>
      </c>
      <c r="O333" s="86" t="s">
        <v>224</v>
      </c>
      <c r="P333" s="86" t="s">
        <v>224</v>
      </c>
      <c r="Q333" s="86" t="s">
        <v>224</v>
      </c>
      <c r="R333" s="86" t="s">
        <v>224</v>
      </c>
      <c r="S333" s="86" t="s">
        <v>224</v>
      </c>
      <c r="T333" s="86" t="s">
        <v>224</v>
      </c>
      <c r="U333" s="86" t="e">
        <f t="shared" si="74"/>
        <v>#VALUE!</v>
      </c>
      <c r="V333" s="107" t="e">
        <f t="shared" si="75"/>
        <v>#VALUE!</v>
      </c>
    </row>
    <row r="334" spans="1:22" hidden="1" outlineLevel="1" x14ac:dyDescent="0.25">
      <c r="A334" s="14" t="s">
        <v>524</v>
      </c>
      <c r="B334" s="21" t="s">
        <v>525</v>
      </c>
      <c r="C334" s="16" t="s">
        <v>224</v>
      </c>
      <c r="D334" s="17" t="s">
        <v>497</v>
      </c>
      <c r="E334" s="86" t="s">
        <v>497</v>
      </c>
      <c r="F334" s="86" t="s">
        <v>497</v>
      </c>
      <c r="G334" s="86" t="s">
        <v>497</v>
      </c>
      <c r="H334" s="86" t="s">
        <v>497</v>
      </c>
      <c r="I334" s="86" t="s">
        <v>497</v>
      </c>
      <c r="J334" s="86" t="s">
        <v>497</v>
      </c>
      <c r="K334" s="86" t="s">
        <v>497</v>
      </c>
      <c r="L334" s="86" t="s">
        <v>497</v>
      </c>
      <c r="M334" s="86" t="s">
        <v>497</v>
      </c>
      <c r="N334" s="86" t="s">
        <v>497</v>
      </c>
      <c r="O334" s="86" t="s">
        <v>497</v>
      </c>
      <c r="P334" s="86" t="s">
        <v>497</v>
      </c>
      <c r="Q334" s="86" t="s">
        <v>497</v>
      </c>
      <c r="R334" s="86" t="s">
        <v>497</v>
      </c>
      <c r="S334" s="86" t="s">
        <v>497</v>
      </c>
      <c r="T334" s="86" t="s">
        <v>497</v>
      </c>
      <c r="U334" s="86" t="s">
        <v>497</v>
      </c>
      <c r="V334" s="107" t="s">
        <v>497</v>
      </c>
    </row>
    <row r="335" spans="1:22" hidden="1" outlineLevel="1" x14ac:dyDescent="0.25">
      <c r="A335" s="14" t="s">
        <v>526</v>
      </c>
      <c r="B335" s="22" t="s">
        <v>514</v>
      </c>
      <c r="C335" s="16" t="s">
        <v>510</v>
      </c>
      <c r="D335" s="17" t="s">
        <v>224</v>
      </c>
      <c r="E335" s="86" t="s">
        <v>224</v>
      </c>
      <c r="F335" s="86" t="s">
        <v>224</v>
      </c>
      <c r="G335" s="86" t="s">
        <v>224</v>
      </c>
      <c r="H335" s="86" t="s">
        <v>224</v>
      </c>
      <c r="I335" s="86" t="s">
        <v>224</v>
      </c>
      <c r="J335" s="86" t="s">
        <v>224</v>
      </c>
      <c r="K335" s="86" t="s">
        <v>224</v>
      </c>
      <c r="L335" s="86" t="s">
        <v>224</v>
      </c>
      <c r="M335" s="86" t="s">
        <v>224</v>
      </c>
      <c r="N335" s="86" t="s">
        <v>224</v>
      </c>
      <c r="O335" s="86" t="s">
        <v>224</v>
      </c>
      <c r="P335" s="86" t="s">
        <v>224</v>
      </c>
      <c r="Q335" s="86" t="s">
        <v>224</v>
      </c>
      <c r="R335" s="86" t="s">
        <v>224</v>
      </c>
      <c r="S335" s="86" t="s">
        <v>224</v>
      </c>
      <c r="T335" s="86" t="s">
        <v>224</v>
      </c>
      <c r="U335" s="86" t="e">
        <f t="shared" ref="U335:U336" si="76">D335+E335+F335+G335+I335+K335+M335+O335+Q335+S335</f>
        <v>#VALUE!</v>
      </c>
      <c r="V335" s="107" t="e">
        <f t="shared" ref="V335:V336" si="77">D335+E335+F335+H335+J335+L335+N335+P335+R335+T335</f>
        <v>#VALUE!</v>
      </c>
    </row>
    <row r="336" spans="1:22" hidden="1" outlineLevel="1" x14ac:dyDescent="0.25">
      <c r="A336" s="14" t="s">
        <v>527</v>
      </c>
      <c r="B336" s="22" t="s">
        <v>516</v>
      </c>
      <c r="C336" s="16" t="s">
        <v>517</v>
      </c>
      <c r="D336" s="17" t="s">
        <v>224</v>
      </c>
      <c r="E336" s="86" t="s">
        <v>224</v>
      </c>
      <c r="F336" s="86" t="s">
        <v>224</v>
      </c>
      <c r="G336" s="86" t="s">
        <v>224</v>
      </c>
      <c r="H336" s="86" t="s">
        <v>224</v>
      </c>
      <c r="I336" s="86" t="s">
        <v>224</v>
      </c>
      <c r="J336" s="86" t="s">
        <v>224</v>
      </c>
      <c r="K336" s="86" t="s">
        <v>224</v>
      </c>
      <c r="L336" s="86" t="s">
        <v>224</v>
      </c>
      <c r="M336" s="86" t="s">
        <v>224</v>
      </c>
      <c r="N336" s="86" t="s">
        <v>224</v>
      </c>
      <c r="O336" s="86" t="s">
        <v>224</v>
      </c>
      <c r="P336" s="86" t="s">
        <v>224</v>
      </c>
      <c r="Q336" s="86" t="s">
        <v>224</v>
      </c>
      <c r="R336" s="86" t="s">
        <v>224</v>
      </c>
      <c r="S336" s="86" t="s">
        <v>224</v>
      </c>
      <c r="T336" s="86" t="s">
        <v>224</v>
      </c>
      <c r="U336" s="86" t="e">
        <f t="shared" si="76"/>
        <v>#VALUE!</v>
      </c>
      <c r="V336" s="107" t="e">
        <f t="shared" si="77"/>
        <v>#VALUE!</v>
      </c>
    </row>
    <row r="337" spans="1:22" hidden="1" outlineLevel="1" x14ac:dyDescent="0.25">
      <c r="A337" s="14" t="s">
        <v>528</v>
      </c>
      <c r="B337" s="21" t="s">
        <v>529</v>
      </c>
      <c r="C337" s="16" t="s">
        <v>224</v>
      </c>
      <c r="D337" s="17" t="s">
        <v>497</v>
      </c>
      <c r="E337" s="86" t="s">
        <v>497</v>
      </c>
      <c r="F337" s="86" t="s">
        <v>497</v>
      </c>
      <c r="G337" s="86" t="s">
        <v>497</v>
      </c>
      <c r="H337" s="86" t="s">
        <v>497</v>
      </c>
      <c r="I337" s="86" t="s">
        <v>497</v>
      </c>
      <c r="J337" s="86" t="s">
        <v>497</v>
      </c>
      <c r="K337" s="86" t="s">
        <v>497</v>
      </c>
      <c r="L337" s="86" t="s">
        <v>497</v>
      </c>
      <c r="M337" s="86" t="s">
        <v>497</v>
      </c>
      <c r="N337" s="86" t="s">
        <v>497</v>
      </c>
      <c r="O337" s="86" t="s">
        <v>497</v>
      </c>
      <c r="P337" s="86" t="s">
        <v>497</v>
      </c>
      <c r="Q337" s="86" t="s">
        <v>497</v>
      </c>
      <c r="R337" s="86" t="s">
        <v>497</v>
      </c>
      <c r="S337" s="86" t="s">
        <v>497</v>
      </c>
      <c r="T337" s="86" t="s">
        <v>497</v>
      </c>
      <c r="U337" s="86" t="s">
        <v>497</v>
      </c>
      <c r="V337" s="107" t="s">
        <v>497</v>
      </c>
    </row>
    <row r="338" spans="1:22" hidden="1" outlineLevel="1" x14ac:dyDescent="0.25">
      <c r="A338" s="14" t="s">
        <v>530</v>
      </c>
      <c r="B338" s="22" t="s">
        <v>514</v>
      </c>
      <c r="C338" s="16" t="s">
        <v>510</v>
      </c>
      <c r="D338" s="17" t="s">
        <v>224</v>
      </c>
      <c r="E338" s="86" t="s">
        <v>224</v>
      </c>
      <c r="F338" s="86" t="s">
        <v>224</v>
      </c>
      <c r="G338" s="86" t="s">
        <v>224</v>
      </c>
      <c r="H338" s="86" t="s">
        <v>224</v>
      </c>
      <c r="I338" s="86" t="s">
        <v>224</v>
      </c>
      <c r="J338" s="86" t="s">
        <v>224</v>
      </c>
      <c r="K338" s="86" t="s">
        <v>224</v>
      </c>
      <c r="L338" s="86" t="s">
        <v>224</v>
      </c>
      <c r="M338" s="86" t="s">
        <v>224</v>
      </c>
      <c r="N338" s="86" t="s">
        <v>224</v>
      </c>
      <c r="O338" s="86" t="s">
        <v>224</v>
      </c>
      <c r="P338" s="86" t="s">
        <v>224</v>
      </c>
      <c r="Q338" s="86" t="s">
        <v>224</v>
      </c>
      <c r="R338" s="86" t="s">
        <v>224</v>
      </c>
      <c r="S338" s="86" t="s">
        <v>224</v>
      </c>
      <c r="T338" s="86" t="s">
        <v>224</v>
      </c>
      <c r="U338" s="86" t="e">
        <f t="shared" ref="U338:U340" si="78">D338+E338+F338+G338+I338+K338+M338+O338+Q338+S338</f>
        <v>#VALUE!</v>
      </c>
      <c r="V338" s="107" t="e">
        <f t="shared" ref="V338:V340" si="79">D338+E338+F338+H338+J338+L338+N338+P338+R338+T338</f>
        <v>#VALUE!</v>
      </c>
    </row>
    <row r="339" spans="1:22" hidden="1" outlineLevel="1" x14ac:dyDescent="0.25">
      <c r="A339" s="14" t="s">
        <v>531</v>
      </c>
      <c r="B339" s="22" t="s">
        <v>522</v>
      </c>
      <c r="C339" s="16" t="s">
        <v>500</v>
      </c>
      <c r="D339" s="17" t="s">
        <v>224</v>
      </c>
      <c r="E339" s="86" t="s">
        <v>224</v>
      </c>
      <c r="F339" s="86" t="s">
        <v>224</v>
      </c>
      <c r="G339" s="86" t="s">
        <v>224</v>
      </c>
      <c r="H339" s="86" t="s">
        <v>224</v>
      </c>
      <c r="I339" s="86" t="s">
        <v>224</v>
      </c>
      <c r="J339" s="86" t="s">
        <v>224</v>
      </c>
      <c r="K339" s="86" t="s">
        <v>224</v>
      </c>
      <c r="L339" s="86" t="s">
        <v>224</v>
      </c>
      <c r="M339" s="86" t="s">
        <v>224</v>
      </c>
      <c r="N339" s="86" t="s">
        <v>224</v>
      </c>
      <c r="O339" s="86" t="s">
        <v>224</v>
      </c>
      <c r="P339" s="86" t="s">
        <v>224</v>
      </c>
      <c r="Q339" s="86" t="s">
        <v>224</v>
      </c>
      <c r="R339" s="86" t="s">
        <v>224</v>
      </c>
      <c r="S339" s="86" t="s">
        <v>224</v>
      </c>
      <c r="T339" s="86" t="s">
        <v>224</v>
      </c>
      <c r="U339" s="86" t="e">
        <f t="shared" si="78"/>
        <v>#VALUE!</v>
      </c>
      <c r="V339" s="107" t="e">
        <f t="shared" si="79"/>
        <v>#VALUE!</v>
      </c>
    </row>
    <row r="340" spans="1:22" hidden="1" outlineLevel="1" x14ac:dyDescent="0.25">
      <c r="A340" s="14" t="s">
        <v>532</v>
      </c>
      <c r="B340" s="22" t="s">
        <v>516</v>
      </c>
      <c r="C340" s="16" t="s">
        <v>517</v>
      </c>
      <c r="D340" s="17" t="s">
        <v>224</v>
      </c>
      <c r="E340" s="86" t="s">
        <v>224</v>
      </c>
      <c r="F340" s="86" t="s">
        <v>224</v>
      </c>
      <c r="G340" s="86" t="s">
        <v>224</v>
      </c>
      <c r="H340" s="86" t="s">
        <v>224</v>
      </c>
      <c r="I340" s="86" t="s">
        <v>224</v>
      </c>
      <c r="J340" s="86" t="s">
        <v>224</v>
      </c>
      <c r="K340" s="86" t="s">
        <v>224</v>
      </c>
      <c r="L340" s="86" t="s">
        <v>224</v>
      </c>
      <c r="M340" s="86" t="s">
        <v>224</v>
      </c>
      <c r="N340" s="86" t="s">
        <v>224</v>
      </c>
      <c r="O340" s="86" t="s">
        <v>224</v>
      </c>
      <c r="P340" s="86" t="s">
        <v>224</v>
      </c>
      <c r="Q340" s="86" t="s">
        <v>224</v>
      </c>
      <c r="R340" s="86" t="s">
        <v>224</v>
      </c>
      <c r="S340" s="86" t="s">
        <v>224</v>
      </c>
      <c r="T340" s="86" t="s">
        <v>224</v>
      </c>
      <c r="U340" s="86" t="e">
        <f t="shared" si="78"/>
        <v>#VALUE!</v>
      </c>
      <c r="V340" s="107" t="e">
        <f t="shared" si="79"/>
        <v>#VALUE!</v>
      </c>
    </row>
    <row r="341" spans="1:22" ht="31.5" collapsed="1" x14ac:dyDescent="0.25">
      <c r="A341" s="34" t="s">
        <v>533</v>
      </c>
      <c r="B341" s="20" t="s">
        <v>534</v>
      </c>
      <c r="C341" s="35" t="s">
        <v>224</v>
      </c>
      <c r="D341" s="36" t="s">
        <v>497</v>
      </c>
      <c r="E341" s="112" t="s">
        <v>497</v>
      </c>
      <c r="F341" s="112" t="s">
        <v>497</v>
      </c>
      <c r="G341" s="112" t="s">
        <v>497</v>
      </c>
      <c r="H341" s="112" t="s">
        <v>497</v>
      </c>
      <c r="I341" s="112" t="s">
        <v>497</v>
      </c>
      <c r="J341" s="112" t="s">
        <v>497</v>
      </c>
      <c r="K341" s="112" t="s">
        <v>497</v>
      </c>
      <c r="L341" s="112" t="s">
        <v>497</v>
      </c>
      <c r="M341" s="112" t="s">
        <v>497</v>
      </c>
      <c r="N341" s="112" t="s">
        <v>497</v>
      </c>
      <c r="O341" s="112" t="s">
        <v>497</v>
      </c>
      <c r="P341" s="112" t="s">
        <v>497</v>
      </c>
      <c r="Q341" s="112" t="s">
        <v>497</v>
      </c>
      <c r="R341" s="112" t="s">
        <v>497</v>
      </c>
      <c r="S341" s="112" t="s">
        <v>497</v>
      </c>
      <c r="T341" s="112" t="s">
        <v>497</v>
      </c>
      <c r="U341" s="112" t="s">
        <v>497</v>
      </c>
      <c r="V341" s="113" t="s">
        <v>497</v>
      </c>
    </row>
    <row r="342" spans="1:22" ht="31.5" x14ac:dyDescent="0.25">
      <c r="A342" s="14" t="s">
        <v>535</v>
      </c>
      <c r="B342" s="21" t="s">
        <v>536</v>
      </c>
      <c r="C342" s="16" t="s">
        <v>510</v>
      </c>
      <c r="D342" s="77">
        <v>321.92861699999997</v>
      </c>
      <c r="E342" s="80">
        <v>1588.527816</v>
      </c>
      <c r="F342" s="80">
        <v>1547.268538112</v>
      </c>
      <c r="G342" s="80">
        <v>1794.9920392844424</v>
      </c>
      <c r="H342" s="80">
        <v>1734.1217594000002</v>
      </c>
      <c r="I342" s="80">
        <v>1817.376969035867</v>
      </c>
      <c r="J342" s="80">
        <v>1793.8199239999999</v>
      </c>
      <c r="K342" s="80">
        <v>1838.3564542223457</v>
      </c>
      <c r="L342" s="80">
        <v>1817.8327959999999</v>
      </c>
      <c r="M342" s="80">
        <v>1855.5927142841167</v>
      </c>
      <c r="N342" s="80">
        <v>1839.023216</v>
      </c>
      <c r="O342" s="80">
        <v>1872.9553773260091</v>
      </c>
      <c r="P342" s="80">
        <v>1860.510135</v>
      </c>
      <c r="Q342" s="80">
        <v>1895.861926132877</v>
      </c>
      <c r="R342" s="80">
        <v>1888.3921</v>
      </c>
      <c r="S342" s="80">
        <v>1915.4500399999999</v>
      </c>
      <c r="T342" s="80">
        <v>1917.7098669420129</v>
      </c>
      <c r="U342" s="80">
        <f t="shared" ref="U342:U369" si="80">G342+I342+K342+M342+O342+Q342+S342</f>
        <v>12990.585520285656</v>
      </c>
      <c r="V342" s="120">
        <f t="shared" ref="V342:V369" si="81">H342+J342+L342+N342+P342+R342+T342</f>
        <v>12851.409797342014</v>
      </c>
    </row>
    <row r="343" spans="1:22" ht="47.25" x14ac:dyDescent="0.25">
      <c r="A343" s="14" t="s">
        <v>537</v>
      </c>
      <c r="B343" s="22" t="s">
        <v>538</v>
      </c>
      <c r="C343" s="16" t="s">
        <v>510</v>
      </c>
      <c r="D343" s="77">
        <v>0</v>
      </c>
      <c r="E343" s="80">
        <v>0</v>
      </c>
      <c r="F343" s="80">
        <v>0</v>
      </c>
      <c r="G343" s="80">
        <v>0</v>
      </c>
      <c r="H343" s="80">
        <v>0</v>
      </c>
      <c r="I343" s="80">
        <v>0</v>
      </c>
      <c r="J343" s="80">
        <v>0</v>
      </c>
      <c r="K343" s="80">
        <v>0</v>
      </c>
      <c r="L343" s="80">
        <v>0</v>
      </c>
      <c r="M343" s="80">
        <v>0</v>
      </c>
      <c r="N343" s="80">
        <v>0</v>
      </c>
      <c r="O343" s="80">
        <v>0</v>
      </c>
      <c r="P343" s="80">
        <v>0</v>
      </c>
      <c r="Q343" s="80">
        <v>0</v>
      </c>
      <c r="R343" s="80">
        <v>0</v>
      </c>
      <c r="S343" s="80">
        <v>0</v>
      </c>
      <c r="T343" s="80">
        <v>0</v>
      </c>
      <c r="U343" s="80">
        <f t="shared" si="80"/>
        <v>0</v>
      </c>
      <c r="V343" s="120">
        <f t="shared" si="81"/>
        <v>0</v>
      </c>
    </row>
    <row r="344" spans="1:22" x14ac:dyDescent="0.25">
      <c r="A344" s="14" t="s">
        <v>539</v>
      </c>
      <c r="B344" s="98" t="s">
        <v>540</v>
      </c>
      <c r="C344" s="16" t="s">
        <v>510</v>
      </c>
      <c r="D344" s="77">
        <v>0</v>
      </c>
      <c r="E344" s="80">
        <v>0</v>
      </c>
      <c r="F344" s="80">
        <v>0</v>
      </c>
      <c r="G344" s="80">
        <v>0</v>
      </c>
      <c r="H344" s="80">
        <v>0</v>
      </c>
      <c r="I344" s="80">
        <v>0</v>
      </c>
      <c r="J344" s="80">
        <v>0</v>
      </c>
      <c r="K344" s="80">
        <v>0</v>
      </c>
      <c r="L344" s="80">
        <v>0</v>
      </c>
      <c r="M344" s="80">
        <v>0</v>
      </c>
      <c r="N344" s="80">
        <v>0</v>
      </c>
      <c r="O344" s="80">
        <v>0</v>
      </c>
      <c r="P344" s="80">
        <v>0</v>
      </c>
      <c r="Q344" s="80">
        <v>0</v>
      </c>
      <c r="R344" s="80">
        <v>0</v>
      </c>
      <c r="S344" s="80">
        <v>0</v>
      </c>
      <c r="T344" s="80">
        <v>0</v>
      </c>
      <c r="U344" s="80">
        <f t="shared" si="80"/>
        <v>0</v>
      </c>
      <c r="V344" s="120">
        <f t="shared" si="81"/>
        <v>0</v>
      </c>
    </row>
    <row r="345" spans="1:22" x14ac:dyDescent="0.25">
      <c r="A345" s="14" t="s">
        <v>541</v>
      </c>
      <c r="B345" s="98" t="s">
        <v>542</v>
      </c>
      <c r="C345" s="16" t="s">
        <v>510</v>
      </c>
      <c r="D345" s="77">
        <v>0</v>
      </c>
      <c r="E345" s="80">
        <v>0</v>
      </c>
      <c r="F345" s="80">
        <v>0</v>
      </c>
      <c r="G345" s="80">
        <v>0</v>
      </c>
      <c r="H345" s="80">
        <v>0</v>
      </c>
      <c r="I345" s="80">
        <v>0</v>
      </c>
      <c r="J345" s="80">
        <v>0</v>
      </c>
      <c r="K345" s="80">
        <v>0</v>
      </c>
      <c r="L345" s="80">
        <v>0</v>
      </c>
      <c r="M345" s="80">
        <v>0</v>
      </c>
      <c r="N345" s="80">
        <v>0</v>
      </c>
      <c r="O345" s="80">
        <v>0</v>
      </c>
      <c r="P345" s="80">
        <v>0</v>
      </c>
      <c r="Q345" s="80">
        <v>0</v>
      </c>
      <c r="R345" s="80">
        <v>0</v>
      </c>
      <c r="S345" s="80">
        <v>0</v>
      </c>
      <c r="T345" s="80">
        <v>0</v>
      </c>
      <c r="U345" s="80">
        <f t="shared" si="80"/>
        <v>0</v>
      </c>
      <c r="V345" s="120">
        <f t="shared" si="81"/>
        <v>0</v>
      </c>
    </row>
    <row r="346" spans="1:22" ht="31.5" x14ac:dyDescent="0.25">
      <c r="A346" s="14" t="s">
        <v>543</v>
      </c>
      <c r="B346" s="21" t="s">
        <v>544</v>
      </c>
      <c r="C346" s="16" t="s">
        <v>510</v>
      </c>
      <c r="D346" s="77">
        <v>372.11410399999994</v>
      </c>
      <c r="E346" s="80">
        <v>944.80418399999985</v>
      </c>
      <c r="F346" s="80">
        <v>1045.1658254894492</v>
      </c>
      <c r="G346" s="80">
        <v>846.67696071555781</v>
      </c>
      <c r="H346" s="80">
        <v>893.35318059999997</v>
      </c>
      <c r="I346" s="80">
        <v>837.50024854018261</v>
      </c>
      <c r="J346" s="80">
        <v>826.62007599999993</v>
      </c>
      <c r="K346" s="80">
        <v>829.79514944158336</v>
      </c>
      <c r="L346" s="80">
        <v>820.5312043399997</v>
      </c>
      <c r="M346" s="80">
        <v>825.89964739813308</v>
      </c>
      <c r="N346" s="80">
        <v>818.52478407340004</v>
      </c>
      <c r="O346" s="80">
        <v>821.94444616465148</v>
      </c>
      <c r="P346" s="80">
        <v>816.48286459413384</v>
      </c>
      <c r="Q346" s="80">
        <v>812.51239647523585</v>
      </c>
      <c r="R346" s="80">
        <v>809.31090033007513</v>
      </c>
      <c r="S346" s="80">
        <v>809.22996000000001</v>
      </c>
      <c r="T346" s="80">
        <v>806.97013305798714</v>
      </c>
      <c r="U346" s="80">
        <f t="shared" si="80"/>
        <v>5783.5588087353435</v>
      </c>
      <c r="V346" s="120">
        <f t="shared" si="81"/>
        <v>5791.7931429955952</v>
      </c>
    </row>
    <row r="347" spans="1:22" ht="31.5" x14ac:dyDescent="0.25">
      <c r="A347" s="14" t="s">
        <v>545</v>
      </c>
      <c r="B347" s="21" t="s">
        <v>546</v>
      </c>
      <c r="C347" s="16" t="s">
        <v>500</v>
      </c>
      <c r="D347" s="77">
        <v>0</v>
      </c>
      <c r="E347" s="80">
        <v>256</v>
      </c>
      <c r="F347" s="80">
        <v>269</v>
      </c>
      <c r="G347" s="80">
        <v>269</v>
      </c>
      <c r="H347" s="80">
        <v>269</v>
      </c>
      <c r="I347" s="80">
        <v>271.60000000000002</v>
      </c>
      <c r="J347" s="80">
        <v>269</v>
      </c>
      <c r="K347" s="80">
        <v>274.2</v>
      </c>
      <c r="L347" s="80">
        <v>269</v>
      </c>
      <c r="M347" s="80">
        <v>275.7</v>
      </c>
      <c r="N347" s="80">
        <v>269</v>
      </c>
      <c r="O347" s="80">
        <v>275.7</v>
      </c>
      <c r="P347" s="80">
        <v>269</v>
      </c>
      <c r="Q347" s="80">
        <v>275.7</v>
      </c>
      <c r="R347" s="80">
        <v>269</v>
      </c>
      <c r="S347" s="80">
        <v>269</v>
      </c>
      <c r="T347" s="80">
        <v>269</v>
      </c>
      <c r="U347" s="80">
        <f t="shared" si="80"/>
        <v>1910.9</v>
      </c>
      <c r="V347" s="120">
        <f t="shared" si="81"/>
        <v>1883</v>
      </c>
    </row>
    <row r="348" spans="1:22" ht="47.25" x14ac:dyDescent="0.25">
      <c r="A348" s="14" t="s">
        <v>547</v>
      </c>
      <c r="B348" s="22" t="s">
        <v>548</v>
      </c>
      <c r="C348" s="16" t="s">
        <v>500</v>
      </c>
      <c r="D348" s="77">
        <v>0</v>
      </c>
      <c r="E348" s="80">
        <v>0</v>
      </c>
      <c r="F348" s="80">
        <v>0</v>
      </c>
      <c r="G348" s="80">
        <v>0</v>
      </c>
      <c r="H348" s="80">
        <v>0</v>
      </c>
      <c r="I348" s="80">
        <v>0</v>
      </c>
      <c r="J348" s="80">
        <v>0</v>
      </c>
      <c r="K348" s="80">
        <v>0</v>
      </c>
      <c r="L348" s="80">
        <v>0</v>
      </c>
      <c r="M348" s="80">
        <v>0</v>
      </c>
      <c r="N348" s="80">
        <v>0</v>
      </c>
      <c r="O348" s="80">
        <v>0</v>
      </c>
      <c r="P348" s="80">
        <v>0</v>
      </c>
      <c r="Q348" s="80">
        <v>0</v>
      </c>
      <c r="R348" s="80">
        <v>0</v>
      </c>
      <c r="S348" s="80">
        <v>0</v>
      </c>
      <c r="T348" s="80">
        <v>0</v>
      </c>
      <c r="U348" s="80">
        <f t="shared" si="80"/>
        <v>0</v>
      </c>
      <c r="V348" s="120">
        <f t="shared" si="81"/>
        <v>0</v>
      </c>
    </row>
    <row r="349" spans="1:22" x14ac:dyDescent="0.25">
      <c r="A349" s="14" t="s">
        <v>549</v>
      </c>
      <c r="B349" s="98" t="s">
        <v>540</v>
      </c>
      <c r="C349" s="16" t="s">
        <v>500</v>
      </c>
      <c r="D349" s="77">
        <v>0</v>
      </c>
      <c r="E349" s="80">
        <v>0</v>
      </c>
      <c r="F349" s="80">
        <v>0</v>
      </c>
      <c r="G349" s="80">
        <v>0</v>
      </c>
      <c r="H349" s="80">
        <v>0</v>
      </c>
      <c r="I349" s="80">
        <v>0</v>
      </c>
      <c r="J349" s="80">
        <v>0</v>
      </c>
      <c r="K349" s="80">
        <v>0</v>
      </c>
      <c r="L349" s="80">
        <v>0</v>
      </c>
      <c r="M349" s="80">
        <v>0</v>
      </c>
      <c r="N349" s="80">
        <v>0</v>
      </c>
      <c r="O349" s="80">
        <v>0</v>
      </c>
      <c r="P349" s="80">
        <v>0</v>
      </c>
      <c r="Q349" s="80">
        <v>0</v>
      </c>
      <c r="R349" s="80">
        <v>0</v>
      </c>
      <c r="S349" s="80">
        <v>0</v>
      </c>
      <c r="T349" s="80">
        <v>0</v>
      </c>
      <c r="U349" s="80">
        <f t="shared" si="80"/>
        <v>0</v>
      </c>
      <c r="V349" s="120">
        <f t="shared" si="81"/>
        <v>0</v>
      </c>
    </row>
    <row r="350" spans="1:22" x14ac:dyDescent="0.25">
      <c r="A350" s="14" t="s">
        <v>550</v>
      </c>
      <c r="B350" s="98" t="s">
        <v>542</v>
      </c>
      <c r="C350" s="16" t="s">
        <v>500</v>
      </c>
      <c r="D350" s="77">
        <v>0</v>
      </c>
      <c r="E350" s="80">
        <v>0</v>
      </c>
      <c r="F350" s="80">
        <v>0</v>
      </c>
      <c r="G350" s="80">
        <v>0</v>
      </c>
      <c r="H350" s="80">
        <v>0</v>
      </c>
      <c r="I350" s="80">
        <v>0</v>
      </c>
      <c r="J350" s="80">
        <v>0</v>
      </c>
      <c r="K350" s="80">
        <v>0</v>
      </c>
      <c r="L350" s="80">
        <v>0</v>
      </c>
      <c r="M350" s="80">
        <v>0</v>
      </c>
      <c r="N350" s="80">
        <v>0</v>
      </c>
      <c r="O350" s="80">
        <v>0</v>
      </c>
      <c r="P350" s="80">
        <v>0</v>
      </c>
      <c r="Q350" s="80">
        <v>0</v>
      </c>
      <c r="R350" s="80">
        <v>0</v>
      </c>
      <c r="S350" s="80">
        <v>0</v>
      </c>
      <c r="T350" s="80">
        <v>0</v>
      </c>
      <c r="U350" s="80">
        <f t="shared" si="80"/>
        <v>0</v>
      </c>
      <c r="V350" s="120">
        <f t="shared" si="81"/>
        <v>0</v>
      </c>
    </row>
    <row r="351" spans="1:22" ht="31.5" x14ac:dyDescent="0.25">
      <c r="A351" s="14" t="s">
        <v>551</v>
      </c>
      <c r="B351" s="21" t="s">
        <v>552</v>
      </c>
      <c r="C351" s="16" t="s">
        <v>553</v>
      </c>
      <c r="D351" s="77">
        <v>52946</v>
      </c>
      <c r="E351" s="80">
        <v>54321</v>
      </c>
      <c r="F351" s="80">
        <v>56267.625664999992</v>
      </c>
      <c r="G351" s="80">
        <v>62023.229825000002</v>
      </c>
      <c r="H351" s="80">
        <v>62023.229825000002</v>
      </c>
      <c r="I351" s="80">
        <v>63071</v>
      </c>
      <c r="J351" s="80">
        <v>62023.229825000002</v>
      </c>
      <c r="K351" s="80">
        <v>63127</v>
      </c>
      <c r="L351" s="80">
        <v>63619.629825000004</v>
      </c>
      <c r="M351" s="80">
        <v>63352</v>
      </c>
      <c r="N351" s="80">
        <v>63619.629825000004</v>
      </c>
      <c r="O351" s="80">
        <v>63352</v>
      </c>
      <c r="P351" s="80">
        <v>63619.629825000004</v>
      </c>
      <c r="Q351" s="80">
        <v>63352</v>
      </c>
      <c r="R351" s="80">
        <v>63619.629825000004</v>
      </c>
      <c r="S351" s="80">
        <v>62023.229825000002</v>
      </c>
      <c r="T351" s="80">
        <v>63619.629825000004</v>
      </c>
      <c r="U351" s="80">
        <f t="shared" si="80"/>
        <v>440300.45964999998</v>
      </c>
      <c r="V351" s="120">
        <f t="shared" si="81"/>
        <v>442144.60877500003</v>
      </c>
    </row>
    <row r="352" spans="1:22" ht="47.25" x14ac:dyDescent="0.25">
      <c r="A352" s="14" t="s">
        <v>554</v>
      </c>
      <c r="B352" s="21" t="s">
        <v>555</v>
      </c>
      <c r="C352" s="16" t="s">
        <v>17</v>
      </c>
      <c r="D352" s="77">
        <f>D29-D63-D64-D57</f>
        <v>44.76738599088003</v>
      </c>
      <c r="E352" s="80">
        <f t="shared" ref="E352:T352" si="82">E29-E63-E64-E57</f>
        <v>1083.094731217675</v>
      </c>
      <c r="F352" s="80">
        <f t="shared" si="82"/>
        <v>697.88905103750653</v>
      </c>
      <c r="G352" s="80">
        <f t="shared" si="82"/>
        <v>1482.6621864545252</v>
      </c>
      <c r="H352" s="80">
        <f t="shared" si="82"/>
        <v>1195.7645838612884</v>
      </c>
      <c r="I352" s="80">
        <f t="shared" si="82"/>
        <v>1857.9660134983369</v>
      </c>
      <c r="J352" s="80">
        <f t="shared" si="82"/>
        <v>1224.602884400749</v>
      </c>
      <c r="K352" s="80">
        <f t="shared" si="82"/>
        <v>2019.3854063661502</v>
      </c>
      <c r="L352" s="80">
        <f t="shared" si="82"/>
        <v>1284.3646546120469</v>
      </c>
      <c r="M352" s="80">
        <f t="shared" si="82"/>
        <v>2027.8854965276844</v>
      </c>
      <c r="N352" s="80">
        <f t="shared" si="82"/>
        <v>1227.5970254680446</v>
      </c>
      <c r="O352" s="80">
        <f t="shared" si="82"/>
        <v>2014.5805049091618</v>
      </c>
      <c r="P352" s="80">
        <f t="shared" si="82"/>
        <v>1137.3693080608225</v>
      </c>
      <c r="Q352" s="80">
        <f t="shared" si="82"/>
        <v>2048.4605616648219</v>
      </c>
      <c r="R352" s="80">
        <f t="shared" si="82"/>
        <v>1069.3803731621842</v>
      </c>
      <c r="S352" s="80">
        <f t="shared" si="82"/>
        <v>1317.6558938163957</v>
      </c>
      <c r="T352" s="80">
        <f t="shared" si="82"/>
        <v>1015.4203631408736</v>
      </c>
      <c r="U352" s="80">
        <f t="shared" si="80"/>
        <v>12768.596063237077</v>
      </c>
      <c r="V352" s="120">
        <f t="shared" si="81"/>
        <v>8154.49919270601</v>
      </c>
    </row>
    <row r="353" spans="1:22" hidden="1" outlineLevel="1" x14ac:dyDescent="0.25">
      <c r="A353" s="14" t="s">
        <v>556</v>
      </c>
      <c r="B353" s="37" t="s">
        <v>557</v>
      </c>
      <c r="C353" s="16" t="s">
        <v>224</v>
      </c>
      <c r="D353" s="77" t="s">
        <v>497</v>
      </c>
      <c r="E353" s="80" t="s">
        <v>497</v>
      </c>
      <c r="F353" s="80" t="s">
        <v>497</v>
      </c>
      <c r="G353" s="80" t="s">
        <v>497</v>
      </c>
      <c r="H353" s="80" t="s">
        <v>497</v>
      </c>
      <c r="I353" s="80" t="s">
        <v>497</v>
      </c>
      <c r="J353" s="80" t="s">
        <v>497</v>
      </c>
      <c r="K353" s="80" t="s">
        <v>497</v>
      </c>
      <c r="L353" s="80" t="s">
        <v>497</v>
      </c>
      <c r="M353" s="80" t="s">
        <v>497</v>
      </c>
      <c r="N353" s="80" t="s">
        <v>497</v>
      </c>
      <c r="O353" s="80" t="s">
        <v>497</v>
      </c>
      <c r="P353" s="80" t="s">
        <v>497</v>
      </c>
      <c r="Q353" s="80" t="s">
        <v>497</v>
      </c>
      <c r="R353" s="80" t="s">
        <v>497</v>
      </c>
      <c r="S353" s="80" t="s">
        <v>497</v>
      </c>
      <c r="T353" s="80" t="s">
        <v>497</v>
      </c>
      <c r="U353" s="80" t="e">
        <f t="shared" si="80"/>
        <v>#VALUE!</v>
      </c>
      <c r="V353" s="120" t="e">
        <f t="shared" si="81"/>
        <v>#VALUE!</v>
      </c>
    </row>
    <row r="354" spans="1:22" hidden="1" outlineLevel="1" x14ac:dyDescent="0.25">
      <c r="A354" s="14" t="s">
        <v>558</v>
      </c>
      <c r="B354" s="21" t="s">
        <v>559</v>
      </c>
      <c r="C354" s="16" t="s">
        <v>510</v>
      </c>
      <c r="D354" s="77" t="s">
        <v>224</v>
      </c>
      <c r="E354" s="80" t="s">
        <v>224</v>
      </c>
      <c r="F354" s="80" t="s">
        <v>224</v>
      </c>
      <c r="G354" s="80" t="s">
        <v>224</v>
      </c>
      <c r="H354" s="80" t="s">
        <v>224</v>
      </c>
      <c r="I354" s="80" t="s">
        <v>224</v>
      </c>
      <c r="J354" s="80" t="s">
        <v>224</v>
      </c>
      <c r="K354" s="80" t="s">
        <v>224</v>
      </c>
      <c r="L354" s="80" t="s">
        <v>224</v>
      </c>
      <c r="M354" s="80" t="s">
        <v>224</v>
      </c>
      <c r="N354" s="80" t="s">
        <v>224</v>
      </c>
      <c r="O354" s="80" t="s">
        <v>224</v>
      </c>
      <c r="P354" s="80" t="s">
        <v>224</v>
      </c>
      <c r="Q354" s="80" t="s">
        <v>224</v>
      </c>
      <c r="R354" s="80" t="s">
        <v>224</v>
      </c>
      <c r="S354" s="80" t="s">
        <v>224</v>
      </c>
      <c r="T354" s="80" t="s">
        <v>224</v>
      </c>
      <c r="U354" s="80" t="e">
        <f t="shared" si="80"/>
        <v>#VALUE!</v>
      </c>
      <c r="V354" s="120" t="e">
        <f t="shared" si="81"/>
        <v>#VALUE!</v>
      </c>
    </row>
    <row r="355" spans="1:22" hidden="1" outlineLevel="1" x14ac:dyDescent="0.25">
      <c r="A355" s="14" t="s">
        <v>560</v>
      </c>
      <c r="B355" s="21" t="s">
        <v>561</v>
      </c>
      <c r="C355" s="16" t="s">
        <v>503</v>
      </c>
      <c r="D355" s="77" t="s">
        <v>224</v>
      </c>
      <c r="E355" s="80" t="s">
        <v>224</v>
      </c>
      <c r="F355" s="80" t="s">
        <v>224</v>
      </c>
      <c r="G355" s="80" t="s">
        <v>224</v>
      </c>
      <c r="H355" s="80" t="s">
        <v>224</v>
      </c>
      <c r="I355" s="80" t="s">
        <v>224</v>
      </c>
      <c r="J355" s="80" t="s">
        <v>224</v>
      </c>
      <c r="K355" s="80" t="s">
        <v>224</v>
      </c>
      <c r="L355" s="80" t="s">
        <v>224</v>
      </c>
      <c r="M355" s="80" t="s">
        <v>224</v>
      </c>
      <c r="N355" s="80" t="s">
        <v>224</v>
      </c>
      <c r="O355" s="80" t="s">
        <v>224</v>
      </c>
      <c r="P355" s="80" t="s">
        <v>224</v>
      </c>
      <c r="Q355" s="80" t="s">
        <v>224</v>
      </c>
      <c r="R355" s="80" t="s">
        <v>224</v>
      </c>
      <c r="S355" s="80" t="s">
        <v>224</v>
      </c>
      <c r="T355" s="80" t="s">
        <v>224</v>
      </c>
      <c r="U355" s="80" t="e">
        <f t="shared" si="80"/>
        <v>#VALUE!</v>
      </c>
      <c r="V355" s="120" t="e">
        <f t="shared" si="81"/>
        <v>#VALUE!</v>
      </c>
    </row>
    <row r="356" spans="1:22" ht="47.25" hidden="1" outlineLevel="1" x14ac:dyDescent="0.25">
      <c r="A356" s="14" t="s">
        <v>562</v>
      </c>
      <c r="B356" s="21" t="s">
        <v>563</v>
      </c>
      <c r="C356" s="16" t="s">
        <v>17</v>
      </c>
      <c r="D356" s="77" t="s">
        <v>224</v>
      </c>
      <c r="E356" s="80" t="s">
        <v>224</v>
      </c>
      <c r="F356" s="80" t="s">
        <v>224</v>
      </c>
      <c r="G356" s="80" t="s">
        <v>224</v>
      </c>
      <c r="H356" s="80" t="s">
        <v>224</v>
      </c>
      <c r="I356" s="80" t="s">
        <v>224</v>
      </c>
      <c r="J356" s="80" t="s">
        <v>224</v>
      </c>
      <c r="K356" s="80" t="s">
        <v>224</v>
      </c>
      <c r="L356" s="80" t="s">
        <v>224</v>
      </c>
      <c r="M356" s="80" t="s">
        <v>224</v>
      </c>
      <c r="N356" s="80" t="s">
        <v>224</v>
      </c>
      <c r="O356" s="80" t="s">
        <v>224</v>
      </c>
      <c r="P356" s="80" t="s">
        <v>224</v>
      </c>
      <c r="Q356" s="80" t="s">
        <v>224</v>
      </c>
      <c r="R356" s="80" t="s">
        <v>224</v>
      </c>
      <c r="S356" s="80" t="s">
        <v>224</v>
      </c>
      <c r="T356" s="80" t="s">
        <v>224</v>
      </c>
      <c r="U356" s="80" t="e">
        <f t="shared" si="80"/>
        <v>#VALUE!</v>
      </c>
      <c r="V356" s="120" t="e">
        <f t="shared" si="81"/>
        <v>#VALUE!</v>
      </c>
    </row>
    <row r="357" spans="1:22" ht="31.5" hidden="1" outlineLevel="1" x14ac:dyDescent="0.25">
      <c r="A357" s="14" t="s">
        <v>564</v>
      </c>
      <c r="B357" s="21" t="s">
        <v>565</v>
      </c>
      <c r="C357" s="16" t="s">
        <v>17</v>
      </c>
      <c r="D357" s="77" t="s">
        <v>224</v>
      </c>
      <c r="E357" s="80" t="s">
        <v>224</v>
      </c>
      <c r="F357" s="80" t="s">
        <v>224</v>
      </c>
      <c r="G357" s="80" t="s">
        <v>224</v>
      </c>
      <c r="H357" s="80" t="s">
        <v>224</v>
      </c>
      <c r="I357" s="80" t="s">
        <v>224</v>
      </c>
      <c r="J357" s="80" t="s">
        <v>224</v>
      </c>
      <c r="K357" s="80" t="s">
        <v>224</v>
      </c>
      <c r="L357" s="80" t="s">
        <v>224</v>
      </c>
      <c r="M357" s="80" t="s">
        <v>224</v>
      </c>
      <c r="N357" s="80" t="s">
        <v>224</v>
      </c>
      <c r="O357" s="80" t="s">
        <v>224</v>
      </c>
      <c r="P357" s="80" t="s">
        <v>224</v>
      </c>
      <c r="Q357" s="80" t="s">
        <v>224</v>
      </c>
      <c r="R357" s="80" t="s">
        <v>224</v>
      </c>
      <c r="S357" s="80" t="s">
        <v>224</v>
      </c>
      <c r="T357" s="80" t="s">
        <v>224</v>
      </c>
      <c r="U357" s="80" t="e">
        <f t="shared" si="80"/>
        <v>#VALUE!</v>
      </c>
      <c r="V357" s="120" t="e">
        <f t="shared" si="81"/>
        <v>#VALUE!</v>
      </c>
    </row>
    <row r="358" spans="1:22" hidden="1" outlineLevel="1" x14ac:dyDescent="0.25">
      <c r="A358" s="14" t="s">
        <v>566</v>
      </c>
      <c r="B358" s="37" t="s">
        <v>567</v>
      </c>
      <c r="C358" s="121" t="s">
        <v>224</v>
      </c>
      <c r="D358" s="122" t="s">
        <v>497</v>
      </c>
      <c r="E358" s="80" t="s">
        <v>497</v>
      </c>
      <c r="F358" s="80" t="s">
        <v>497</v>
      </c>
      <c r="G358" s="80" t="s">
        <v>497</v>
      </c>
      <c r="H358" s="80" t="s">
        <v>497</v>
      </c>
      <c r="I358" s="80" t="s">
        <v>497</v>
      </c>
      <c r="J358" s="80" t="s">
        <v>497</v>
      </c>
      <c r="K358" s="80" t="s">
        <v>497</v>
      </c>
      <c r="L358" s="80" t="s">
        <v>497</v>
      </c>
      <c r="M358" s="80" t="s">
        <v>497</v>
      </c>
      <c r="N358" s="80" t="s">
        <v>497</v>
      </c>
      <c r="O358" s="80" t="s">
        <v>497</v>
      </c>
      <c r="P358" s="80" t="s">
        <v>497</v>
      </c>
      <c r="Q358" s="80" t="s">
        <v>497</v>
      </c>
      <c r="R358" s="80" t="s">
        <v>497</v>
      </c>
      <c r="S358" s="80" t="s">
        <v>497</v>
      </c>
      <c r="T358" s="80" t="s">
        <v>497</v>
      </c>
      <c r="U358" s="80" t="e">
        <f t="shared" si="80"/>
        <v>#VALUE!</v>
      </c>
      <c r="V358" s="120" t="e">
        <f t="shared" si="81"/>
        <v>#VALUE!</v>
      </c>
    </row>
    <row r="359" spans="1:22" ht="18" hidden="1" customHeight="1" outlineLevel="1" x14ac:dyDescent="0.25">
      <c r="A359" s="14" t="s">
        <v>568</v>
      </c>
      <c r="B359" s="21" t="s">
        <v>569</v>
      </c>
      <c r="C359" s="16" t="s">
        <v>500</v>
      </c>
      <c r="D359" s="77" t="s">
        <v>224</v>
      </c>
      <c r="E359" s="80" t="s">
        <v>224</v>
      </c>
      <c r="F359" s="80" t="s">
        <v>224</v>
      </c>
      <c r="G359" s="80" t="s">
        <v>224</v>
      </c>
      <c r="H359" s="80" t="s">
        <v>224</v>
      </c>
      <c r="I359" s="80" t="s">
        <v>224</v>
      </c>
      <c r="J359" s="80" t="s">
        <v>224</v>
      </c>
      <c r="K359" s="80" t="s">
        <v>224</v>
      </c>
      <c r="L359" s="80" t="s">
        <v>224</v>
      </c>
      <c r="M359" s="80" t="s">
        <v>224</v>
      </c>
      <c r="N359" s="80" t="s">
        <v>224</v>
      </c>
      <c r="O359" s="80" t="s">
        <v>224</v>
      </c>
      <c r="P359" s="80" t="s">
        <v>224</v>
      </c>
      <c r="Q359" s="80" t="s">
        <v>224</v>
      </c>
      <c r="R359" s="80" t="s">
        <v>224</v>
      </c>
      <c r="S359" s="80" t="s">
        <v>224</v>
      </c>
      <c r="T359" s="80" t="s">
        <v>224</v>
      </c>
      <c r="U359" s="80" t="e">
        <f t="shared" si="80"/>
        <v>#VALUE!</v>
      </c>
      <c r="V359" s="120" t="e">
        <f t="shared" si="81"/>
        <v>#VALUE!</v>
      </c>
    </row>
    <row r="360" spans="1:22" ht="47.25" hidden="1" outlineLevel="1" x14ac:dyDescent="0.25">
      <c r="A360" s="14" t="s">
        <v>570</v>
      </c>
      <c r="B360" s="22" t="s">
        <v>571</v>
      </c>
      <c r="C360" s="16" t="s">
        <v>500</v>
      </c>
      <c r="D360" s="77" t="s">
        <v>224</v>
      </c>
      <c r="E360" s="80" t="s">
        <v>224</v>
      </c>
      <c r="F360" s="80" t="s">
        <v>224</v>
      </c>
      <c r="G360" s="80" t="s">
        <v>224</v>
      </c>
      <c r="H360" s="80" t="s">
        <v>224</v>
      </c>
      <c r="I360" s="80" t="s">
        <v>224</v>
      </c>
      <c r="J360" s="80" t="s">
        <v>224</v>
      </c>
      <c r="K360" s="80" t="s">
        <v>224</v>
      </c>
      <c r="L360" s="80" t="s">
        <v>224</v>
      </c>
      <c r="M360" s="80" t="s">
        <v>224</v>
      </c>
      <c r="N360" s="80" t="s">
        <v>224</v>
      </c>
      <c r="O360" s="80" t="s">
        <v>224</v>
      </c>
      <c r="P360" s="80" t="s">
        <v>224</v>
      </c>
      <c r="Q360" s="80" t="s">
        <v>224</v>
      </c>
      <c r="R360" s="80" t="s">
        <v>224</v>
      </c>
      <c r="S360" s="80" t="s">
        <v>224</v>
      </c>
      <c r="T360" s="80" t="s">
        <v>224</v>
      </c>
      <c r="U360" s="80" t="e">
        <f t="shared" si="80"/>
        <v>#VALUE!</v>
      </c>
      <c r="V360" s="120" t="e">
        <f t="shared" si="81"/>
        <v>#VALUE!</v>
      </c>
    </row>
    <row r="361" spans="1:22" ht="47.25" hidden="1" outlineLevel="1" x14ac:dyDescent="0.25">
      <c r="A361" s="14" t="s">
        <v>572</v>
      </c>
      <c r="B361" s="22" t="s">
        <v>573</v>
      </c>
      <c r="C361" s="16" t="s">
        <v>500</v>
      </c>
      <c r="D361" s="77" t="s">
        <v>224</v>
      </c>
      <c r="E361" s="80" t="s">
        <v>224</v>
      </c>
      <c r="F361" s="80" t="s">
        <v>224</v>
      </c>
      <c r="G361" s="80" t="s">
        <v>224</v>
      </c>
      <c r="H361" s="80" t="s">
        <v>224</v>
      </c>
      <c r="I361" s="80" t="s">
        <v>224</v>
      </c>
      <c r="J361" s="80" t="s">
        <v>224</v>
      </c>
      <c r="K361" s="80" t="s">
        <v>224</v>
      </c>
      <c r="L361" s="80" t="s">
        <v>224</v>
      </c>
      <c r="M361" s="80" t="s">
        <v>224</v>
      </c>
      <c r="N361" s="80" t="s">
        <v>224</v>
      </c>
      <c r="O361" s="80" t="s">
        <v>224</v>
      </c>
      <c r="P361" s="80" t="s">
        <v>224</v>
      </c>
      <c r="Q361" s="80" t="s">
        <v>224</v>
      </c>
      <c r="R361" s="80" t="s">
        <v>224</v>
      </c>
      <c r="S361" s="80" t="s">
        <v>224</v>
      </c>
      <c r="T361" s="80" t="s">
        <v>224</v>
      </c>
      <c r="U361" s="80" t="e">
        <f t="shared" si="80"/>
        <v>#VALUE!</v>
      </c>
      <c r="V361" s="120" t="e">
        <f t="shared" si="81"/>
        <v>#VALUE!</v>
      </c>
    </row>
    <row r="362" spans="1:22" ht="31.5" hidden="1" outlineLevel="1" x14ac:dyDescent="0.25">
      <c r="A362" s="14" t="s">
        <v>574</v>
      </c>
      <c r="B362" s="22" t="s">
        <v>575</v>
      </c>
      <c r="C362" s="16" t="s">
        <v>500</v>
      </c>
      <c r="D362" s="77" t="s">
        <v>224</v>
      </c>
      <c r="E362" s="80" t="s">
        <v>224</v>
      </c>
      <c r="F362" s="80" t="s">
        <v>224</v>
      </c>
      <c r="G362" s="80" t="s">
        <v>224</v>
      </c>
      <c r="H362" s="80" t="s">
        <v>224</v>
      </c>
      <c r="I362" s="80" t="s">
        <v>224</v>
      </c>
      <c r="J362" s="80" t="s">
        <v>224</v>
      </c>
      <c r="K362" s="80" t="s">
        <v>224</v>
      </c>
      <c r="L362" s="80" t="s">
        <v>224</v>
      </c>
      <c r="M362" s="80" t="s">
        <v>224</v>
      </c>
      <c r="N362" s="80" t="s">
        <v>224</v>
      </c>
      <c r="O362" s="80" t="s">
        <v>224</v>
      </c>
      <c r="P362" s="80" t="s">
        <v>224</v>
      </c>
      <c r="Q362" s="80" t="s">
        <v>224</v>
      </c>
      <c r="R362" s="80" t="s">
        <v>224</v>
      </c>
      <c r="S362" s="80" t="s">
        <v>224</v>
      </c>
      <c r="T362" s="80" t="s">
        <v>224</v>
      </c>
      <c r="U362" s="80" t="e">
        <f t="shared" si="80"/>
        <v>#VALUE!</v>
      </c>
      <c r="V362" s="120" t="e">
        <f t="shared" si="81"/>
        <v>#VALUE!</v>
      </c>
    </row>
    <row r="363" spans="1:22" hidden="1" outlineLevel="1" x14ac:dyDescent="0.25">
      <c r="A363" s="14" t="s">
        <v>576</v>
      </c>
      <c r="B363" s="21" t="s">
        <v>577</v>
      </c>
      <c r="C363" s="16" t="s">
        <v>510</v>
      </c>
      <c r="D363" s="77" t="s">
        <v>224</v>
      </c>
      <c r="E363" s="80" t="s">
        <v>224</v>
      </c>
      <c r="F363" s="80" t="s">
        <v>224</v>
      </c>
      <c r="G363" s="80" t="s">
        <v>224</v>
      </c>
      <c r="H363" s="80" t="s">
        <v>224</v>
      </c>
      <c r="I363" s="80" t="s">
        <v>224</v>
      </c>
      <c r="J363" s="80" t="s">
        <v>224</v>
      </c>
      <c r="K363" s="80" t="s">
        <v>224</v>
      </c>
      <c r="L363" s="80" t="s">
        <v>224</v>
      </c>
      <c r="M363" s="80" t="s">
        <v>224</v>
      </c>
      <c r="N363" s="80" t="s">
        <v>224</v>
      </c>
      <c r="O363" s="80" t="s">
        <v>224</v>
      </c>
      <c r="P363" s="80" t="s">
        <v>224</v>
      </c>
      <c r="Q363" s="80" t="s">
        <v>224</v>
      </c>
      <c r="R363" s="80" t="s">
        <v>224</v>
      </c>
      <c r="S363" s="80" t="s">
        <v>224</v>
      </c>
      <c r="T363" s="80" t="s">
        <v>224</v>
      </c>
      <c r="U363" s="80" t="e">
        <f t="shared" si="80"/>
        <v>#VALUE!</v>
      </c>
      <c r="V363" s="120" t="e">
        <f t="shared" si="81"/>
        <v>#VALUE!</v>
      </c>
    </row>
    <row r="364" spans="1:22" ht="31.5" hidden="1" outlineLevel="1" x14ac:dyDescent="0.25">
      <c r="A364" s="14" t="s">
        <v>578</v>
      </c>
      <c r="B364" s="22" t="s">
        <v>579</v>
      </c>
      <c r="C364" s="16" t="s">
        <v>510</v>
      </c>
      <c r="D364" s="77" t="s">
        <v>224</v>
      </c>
      <c r="E364" s="80" t="s">
        <v>224</v>
      </c>
      <c r="F364" s="80" t="s">
        <v>224</v>
      </c>
      <c r="G364" s="80" t="s">
        <v>224</v>
      </c>
      <c r="H364" s="80" t="s">
        <v>224</v>
      </c>
      <c r="I364" s="80" t="s">
        <v>224</v>
      </c>
      <c r="J364" s="80" t="s">
        <v>224</v>
      </c>
      <c r="K364" s="80" t="s">
        <v>224</v>
      </c>
      <c r="L364" s="80" t="s">
        <v>224</v>
      </c>
      <c r="M364" s="80" t="s">
        <v>224</v>
      </c>
      <c r="N364" s="80" t="s">
        <v>224</v>
      </c>
      <c r="O364" s="80" t="s">
        <v>224</v>
      </c>
      <c r="P364" s="80" t="s">
        <v>224</v>
      </c>
      <c r="Q364" s="80" t="s">
        <v>224</v>
      </c>
      <c r="R364" s="80" t="s">
        <v>224</v>
      </c>
      <c r="S364" s="80" t="s">
        <v>224</v>
      </c>
      <c r="T364" s="80" t="s">
        <v>224</v>
      </c>
      <c r="U364" s="80" t="e">
        <f t="shared" si="80"/>
        <v>#VALUE!</v>
      </c>
      <c r="V364" s="120" t="e">
        <f t="shared" si="81"/>
        <v>#VALUE!</v>
      </c>
    </row>
    <row r="365" spans="1:22" hidden="1" outlineLevel="1" x14ac:dyDescent="0.25">
      <c r="A365" s="14" t="s">
        <v>580</v>
      </c>
      <c r="B365" s="22" t="s">
        <v>581</v>
      </c>
      <c r="C365" s="16" t="s">
        <v>510</v>
      </c>
      <c r="D365" s="77" t="s">
        <v>224</v>
      </c>
      <c r="E365" s="80" t="s">
        <v>224</v>
      </c>
      <c r="F365" s="80" t="s">
        <v>224</v>
      </c>
      <c r="G365" s="80" t="s">
        <v>224</v>
      </c>
      <c r="H365" s="80" t="s">
        <v>224</v>
      </c>
      <c r="I365" s="80" t="s">
        <v>224</v>
      </c>
      <c r="J365" s="80" t="s">
        <v>224</v>
      </c>
      <c r="K365" s="80" t="s">
        <v>224</v>
      </c>
      <c r="L365" s="80" t="s">
        <v>224</v>
      </c>
      <c r="M365" s="80" t="s">
        <v>224</v>
      </c>
      <c r="N365" s="80" t="s">
        <v>224</v>
      </c>
      <c r="O365" s="80" t="s">
        <v>224</v>
      </c>
      <c r="P365" s="80" t="s">
        <v>224</v>
      </c>
      <c r="Q365" s="80" t="s">
        <v>224</v>
      </c>
      <c r="R365" s="80" t="s">
        <v>224</v>
      </c>
      <c r="S365" s="80" t="s">
        <v>224</v>
      </c>
      <c r="T365" s="80" t="s">
        <v>224</v>
      </c>
      <c r="U365" s="80" t="e">
        <f t="shared" si="80"/>
        <v>#VALUE!</v>
      </c>
      <c r="V365" s="120" t="e">
        <f t="shared" si="81"/>
        <v>#VALUE!</v>
      </c>
    </row>
    <row r="366" spans="1:22" ht="31.5" hidden="1" outlineLevel="1" x14ac:dyDescent="0.25">
      <c r="A366" s="14" t="s">
        <v>582</v>
      </c>
      <c r="B366" s="21" t="s">
        <v>583</v>
      </c>
      <c r="C366" s="16" t="s">
        <v>17</v>
      </c>
      <c r="D366" s="77" t="s">
        <v>224</v>
      </c>
      <c r="E366" s="80" t="s">
        <v>224</v>
      </c>
      <c r="F366" s="80" t="s">
        <v>224</v>
      </c>
      <c r="G366" s="80" t="s">
        <v>224</v>
      </c>
      <c r="H366" s="80" t="s">
        <v>224</v>
      </c>
      <c r="I366" s="80" t="s">
        <v>224</v>
      </c>
      <c r="J366" s="80" t="s">
        <v>224</v>
      </c>
      <c r="K366" s="80" t="s">
        <v>224</v>
      </c>
      <c r="L366" s="80" t="s">
        <v>224</v>
      </c>
      <c r="M366" s="80" t="s">
        <v>224</v>
      </c>
      <c r="N366" s="80" t="s">
        <v>224</v>
      </c>
      <c r="O366" s="80" t="s">
        <v>224</v>
      </c>
      <c r="P366" s="80" t="s">
        <v>224</v>
      </c>
      <c r="Q366" s="80" t="s">
        <v>224</v>
      </c>
      <c r="R366" s="80" t="s">
        <v>224</v>
      </c>
      <c r="S366" s="80" t="s">
        <v>224</v>
      </c>
      <c r="T366" s="80" t="s">
        <v>224</v>
      </c>
      <c r="U366" s="80" t="e">
        <f t="shared" si="80"/>
        <v>#VALUE!</v>
      </c>
      <c r="V366" s="120" t="e">
        <f t="shared" si="81"/>
        <v>#VALUE!</v>
      </c>
    </row>
    <row r="367" spans="1:22" hidden="1" outlineLevel="1" x14ac:dyDescent="0.25">
      <c r="A367" s="14" t="s">
        <v>584</v>
      </c>
      <c r="B367" s="22" t="s">
        <v>585</v>
      </c>
      <c r="C367" s="16" t="s">
        <v>17</v>
      </c>
      <c r="D367" s="82" t="s">
        <v>224</v>
      </c>
      <c r="E367" s="83" t="s">
        <v>224</v>
      </c>
      <c r="F367" s="83" t="s">
        <v>224</v>
      </c>
      <c r="G367" s="83" t="s">
        <v>224</v>
      </c>
      <c r="H367" s="83" t="s">
        <v>224</v>
      </c>
      <c r="I367" s="83" t="s">
        <v>224</v>
      </c>
      <c r="J367" s="83" t="s">
        <v>224</v>
      </c>
      <c r="K367" s="83" t="s">
        <v>224</v>
      </c>
      <c r="L367" s="83" t="s">
        <v>224</v>
      </c>
      <c r="M367" s="83" t="s">
        <v>224</v>
      </c>
      <c r="N367" s="83" t="s">
        <v>224</v>
      </c>
      <c r="O367" s="83" t="s">
        <v>224</v>
      </c>
      <c r="P367" s="83" t="s">
        <v>224</v>
      </c>
      <c r="Q367" s="83" t="s">
        <v>224</v>
      </c>
      <c r="R367" s="83" t="s">
        <v>224</v>
      </c>
      <c r="S367" s="83" t="s">
        <v>224</v>
      </c>
      <c r="T367" s="83" t="s">
        <v>224</v>
      </c>
      <c r="U367" s="83" t="e">
        <f t="shared" si="80"/>
        <v>#VALUE!</v>
      </c>
      <c r="V367" s="123" t="e">
        <f t="shared" si="81"/>
        <v>#VALUE!</v>
      </c>
    </row>
    <row r="368" spans="1:22" hidden="1" outlineLevel="1" x14ac:dyDescent="0.25">
      <c r="A368" s="14" t="s">
        <v>586</v>
      </c>
      <c r="B368" s="22" t="s">
        <v>43</v>
      </c>
      <c r="C368" s="16" t="s">
        <v>17</v>
      </c>
      <c r="D368" s="82" t="s">
        <v>224</v>
      </c>
      <c r="E368" s="83" t="s">
        <v>224</v>
      </c>
      <c r="F368" s="83" t="s">
        <v>224</v>
      </c>
      <c r="G368" s="83" t="s">
        <v>224</v>
      </c>
      <c r="H368" s="83" t="s">
        <v>224</v>
      </c>
      <c r="I368" s="83" t="s">
        <v>224</v>
      </c>
      <c r="J368" s="83" t="s">
        <v>224</v>
      </c>
      <c r="K368" s="83" t="s">
        <v>224</v>
      </c>
      <c r="L368" s="83" t="s">
        <v>224</v>
      </c>
      <c r="M368" s="83" t="s">
        <v>224</v>
      </c>
      <c r="N368" s="83" t="s">
        <v>224</v>
      </c>
      <c r="O368" s="83" t="s">
        <v>224</v>
      </c>
      <c r="P368" s="83" t="s">
        <v>224</v>
      </c>
      <c r="Q368" s="83" t="s">
        <v>224</v>
      </c>
      <c r="R368" s="83" t="s">
        <v>224</v>
      </c>
      <c r="S368" s="83" t="s">
        <v>224</v>
      </c>
      <c r="T368" s="83" t="s">
        <v>224</v>
      </c>
      <c r="U368" s="83" t="e">
        <f t="shared" si="80"/>
        <v>#VALUE!</v>
      </c>
      <c r="V368" s="123" t="e">
        <f t="shared" si="81"/>
        <v>#VALUE!</v>
      </c>
    </row>
    <row r="369" spans="1:22" ht="16.5" collapsed="1" thickBot="1" x14ac:dyDescent="0.3">
      <c r="A369" s="30" t="s">
        <v>587</v>
      </c>
      <c r="B369" s="44" t="s">
        <v>588</v>
      </c>
      <c r="C369" s="32" t="s">
        <v>589</v>
      </c>
      <c r="D369" s="78">
        <v>423.70007499999997</v>
      </c>
      <c r="E369" s="124">
        <v>1722.91</v>
      </c>
      <c r="F369" s="124">
        <v>2157.7158333333336</v>
      </c>
      <c r="G369" s="124">
        <v>2431.5</v>
      </c>
      <c r="H369" s="45">
        <v>2366.9833333333336</v>
      </c>
      <c r="I369" s="45">
        <v>1866</v>
      </c>
      <c r="J369" s="45">
        <v>2384.5</v>
      </c>
      <c r="K369" s="45">
        <v>1866</v>
      </c>
      <c r="L369" s="45">
        <v>2384.5</v>
      </c>
      <c r="M369" s="45">
        <v>1866</v>
      </c>
      <c r="N369" s="45">
        <v>2384.5</v>
      </c>
      <c r="O369" s="45">
        <v>1866</v>
      </c>
      <c r="P369" s="45">
        <v>2384.5</v>
      </c>
      <c r="Q369" s="45">
        <v>1866</v>
      </c>
      <c r="R369" s="45">
        <v>2384.5</v>
      </c>
      <c r="S369" s="45">
        <v>1866</v>
      </c>
      <c r="T369" s="45">
        <v>2384.5</v>
      </c>
      <c r="U369" s="45">
        <f t="shared" si="80"/>
        <v>13627.5</v>
      </c>
      <c r="V369" s="46">
        <f t="shared" si="81"/>
        <v>16673.983333333334</v>
      </c>
    </row>
    <row r="370" spans="1:22" x14ac:dyDescent="0.25">
      <c r="A370" s="138" t="s">
        <v>590</v>
      </c>
      <c r="B370" s="139"/>
      <c r="C370" s="139"/>
      <c r="D370" s="139"/>
      <c r="E370" s="139"/>
      <c r="F370" s="139"/>
      <c r="G370" s="139"/>
      <c r="H370" s="139"/>
      <c r="I370" s="139"/>
      <c r="J370" s="139"/>
      <c r="K370" s="139"/>
      <c r="L370" s="139"/>
      <c r="M370" s="139"/>
      <c r="N370" s="139"/>
      <c r="O370" s="139"/>
      <c r="P370" s="139"/>
      <c r="Q370" s="139"/>
      <c r="R370" s="139"/>
      <c r="S370" s="139"/>
      <c r="T370" s="139"/>
      <c r="U370" s="139"/>
      <c r="V370" s="140"/>
    </row>
    <row r="371" spans="1:22" ht="10.5" customHeight="1" thickBot="1" x14ac:dyDescent="0.3">
      <c r="A371" s="138"/>
      <c r="B371" s="139"/>
      <c r="C371" s="139"/>
      <c r="D371" s="139"/>
      <c r="E371" s="139"/>
      <c r="F371" s="139"/>
      <c r="G371" s="139"/>
      <c r="H371" s="139"/>
      <c r="I371" s="139"/>
      <c r="J371" s="139"/>
      <c r="K371" s="139"/>
      <c r="L371" s="139"/>
      <c r="M371" s="139"/>
      <c r="N371" s="139"/>
      <c r="O371" s="139"/>
      <c r="P371" s="139"/>
      <c r="Q371" s="139"/>
      <c r="R371" s="139"/>
      <c r="S371" s="139"/>
      <c r="T371" s="139"/>
      <c r="U371" s="139"/>
      <c r="V371" s="140"/>
    </row>
    <row r="372" spans="1:22" s="125" customFormat="1" ht="33" customHeight="1" x14ac:dyDescent="0.25">
      <c r="A372" s="141" t="s">
        <v>7</v>
      </c>
      <c r="B372" s="128" t="s">
        <v>8</v>
      </c>
      <c r="C372" s="129" t="s">
        <v>9</v>
      </c>
      <c r="D372" s="1">
        <v>2013</v>
      </c>
      <c r="E372" s="1">
        <v>2014</v>
      </c>
      <c r="F372" s="89">
        <v>2015</v>
      </c>
      <c r="G372" s="128">
        <v>2016</v>
      </c>
      <c r="H372" s="128"/>
      <c r="I372" s="128">
        <v>2017</v>
      </c>
      <c r="J372" s="128"/>
      <c r="K372" s="128">
        <v>2018</v>
      </c>
      <c r="L372" s="128"/>
      <c r="M372" s="128">
        <v>2019</v>
      </c>
      <c r="N372" s="128"/>
      <c r="O372" s="128">
        <v>2020</v>
      </c>
      <c r="P372" s="128"/>
      <c r="Q372" s="128">
        <v>2021</v>
      </c>
      <c r="R372" s="128"/>
      <c r="S372" s="128">
        <v>2022</v>
      </c>
      <c r="T372" s="128"/>
      <c r="U372" s="128" t="s">
        <v>10</v>
      </c>
      <c r="V372" s="129"/>
    </row>
    <row r="373" spans="1:22" s="125" customFormat="1" ht="44.25" customHeight="1" x14ac:dyDescent="0.25">
      <c r="A373" s="142"/>
      <c r="B373" s="143"/>
      <c r="C373" s="144"/>
      <c r="D373" s="2" t="s">
        <v>11</v>
      </c>
      <c r="E373" s="2" t="s">
        <v>11</v>
      </c>
      <c r="F373" s="3" t="s">
        <v>11</v>
      </c>
      <c r="G373" s="3" t="s">
        <v>12</v>
      </c>
      <c r="H373" s="3" t="s">
        <v>11</v>
      </c>
      <c r="I373" s="3" t="s">
        <v>12</v>
      </c>
      <c r="J373" s="3" t="s">
        <v>13</v>
      </c>
      <c r="K373" s="3" t="s">
        <v>12</v>
      </c>
      <c r="L373" s="3" t="s">
        <v>13</v>
      </c>
      <c r="M373" s="3" t="s">
        <v>12</v>
      </c>
      <c r="N373" s="3" t="s">
        <v>13</v>
      </c>
      <c r="O373" s="3" t="s">
        <v>12</v>
      </c>
      <c r="P373" s="3" t="s">
        <v>13</v>
      </c>
      <c r="Q373" s="3" t="s">
        <v>12</v>
      </c>
      <c r="R373" s="3" t="s">
        <v>13</v>
      </c>
      <c r="S373" s="3" t="s">
        <v>12</v>
      </c>
      <c r="T373" s="3" t="s">
        <v>13</v>
      </c>
      <c r="U373" s="3" t="s">
        <v>12</v>
      </c>
      <c r="V373" s="4" t="s">
        <v>13</v>
      </c>
    </row>
    <row r="374" spans="1:22" ht="16.5" thickBot="1" x14ac:dyDescent="0.3">
      <c r="A374" s="48">
        <v>1</v>
      </c>
      <c r="B374" s="7">
        <v>2</v>
      </c>
      <c r="C374" s="49">
        <v>3</v>
      </c>
      <c r="D374" s="50">
        <v>4</v>
      </c>
      <c r="E374" s="51">
        <v>5</v>
      </c>
      <c r="F374" s="51">
        <v>6</v>
      </c>
      <c r="G374" s="51">
        <v>7</v>
      </c>
      <c r="H374" s="51">
        <v>8</v>
      </c>
      <c r="I374" s="51">
        <v>9</v>
      </c>
      <c r="J374" s="51">
        <v>10</v>
      </c>
      <c r="K374" s="51">
        <v>11</v>
      </c>
      <c r="L374" s="51">
        <v>12</v>
      </c>
      <c r="M374" s="51">
        <v>11</v>
      </c>
      <c r="N374" s="51">
        <v>12</v>
      </c>
      <c r="O374" s="51">
        <v>11</v>
      </c>
      <c r="P374" s="51">
        <v>12</v>
      </c>
      <c r="Q374" s="51">
        <v>11</v>
      </c>
      <c r="R374" s="51">
        <v>12</v>
      </c>
      <c r="S374" s="51">
        <v>11</v>
      </c>
      <c r="T374" s="51">
        <v>12</v>
      </c>
      <c r="U374" s="51">
        <v>13</v>
      </c>
      <c r="V374" s="52">
        <v>14</v>
      </c>
    </row>
    <row r="375" spans="1:22" ht="30.75" customHeight="1" x14ac:dyDescent="0.25">
      <c r="A375" s="130" t="s">
        <v>591</v>
      </c>
      <c r="B375" s="131"/>
      <c r="C375" s="35" t="s">
        <v>17</v>
      </c>
      <c r="D375" s="79">
        <f>D376+D433</f>
        <v>350.04314668000006</v>
      </c>
      <c r="E375" s="53">
        <f t="shared" ref="E375:T375" si="83">E376+E433</f>
        <v>544.63212737714014</v>
      </c>
      <c r="F375" s="53">
        <f t="shared" si="83"/>
        <v>212.50966229550005</v>
      </c>
      <c r="G375" s="53">
        <f t="shared" si="83"/>
        <v>71.317722959999998</v>
      </c>
      <c r="H375" s="53">
        <f t="shared" si="83"/>
        <v>188.60372538299998</v>
      </c>
      <c r="I375" s="53">
        <f t="shared" si="83"/>
        <v>55.124856399999999</v>
      </c>
      <c r="J375" s="53">
        <f t="shared" si="83"/>
        <v>1748.7450285843895</v>
      </c>
      <c r="K375" s="53">
        <f t="shared" si="83"/>
        <v>174.31564498999995</v>
      </c>
      <c r="L375" s="53">
        <f t="shared" si="83"/>
        <v>569.50356691033994</v>
      </c>
      <c r="M375" s="53">
        <f t="shared" si="83"/>
        <v>8.4710000000000001</v>
      </c>
      <c r="N375" s="53">
        <f t="shared" si="83"/>
        <v>48.064457012152999</v>
      </c>
      <c r="O375" s="53">
        <f t="shared" si="83"/>
        <v>361.41309845640001</v>
      </c>
      <c r="P375" s="53">
        <f t="shared" si="83"/>
        <v>101.894554636926</v>
      </c>
      <c r="Q375" s="53">
        <f t="shared" si="83"/>
        <v>532.1253981210001</v>
      </c>
      <c r="R375" s="53">
        <f t="shared" si="83"/>
        <v>11.799999999999997</v>
      </c>
      <c r="S375" s="53">
        <f t="shared" si="83"/>
        <v>0</v>
      </c>
      <c r="T375" s="53">
        <f t="shared" si="83"/>
        <v>0</v>
      </c>
      <c r="U375" s="53">
        <f>G375+I375+K375+M375+O375+Q375+S375</f>
        <v>1202.7677209274002</v>
      </c>
      <c r="V375" s="54">
        <f>H375+J375+L375+N375+P375+R375+T375</f>
        <v>2668.6113325268088</v>
      </c>
    </row>
    <row r="376" spans="1:22" x14ac:dyDescent="0.25">
      <c r="A376" s="14" t="s">
        <v>15</v>
      </c>
      <c r="B376" s="55" t="s">
        <v>592</v>
      </c>
      <c r="C376" s="16" t="s">
        <v>17</v>
      </c>
      <c r="D376" s="77">
        <f>D377+D401+D429+D430</f>
        <v>24.472626679999991</v>
      </c>
      <c r="E376" s="80">
        <f t="shared" ref="E376:T376" si="84">E377+E401+E429+E430</f>
        <v>344.63212737714014</v>
      </c>
      <c r="F376" s="56">
        <f t="shared" si="84"/>
        <v>212.50966229550005</v>
      </c>
      <c r="G376" s="56">
        <f t="shared" si="84"/>
        <v>71.317722959999998</v>
      </c>
      <c r="H376" s="56">
        <f t="shared" si="84"/>
        <v>113.87617534299999</v>
      </c>
      <c r="I376" s="56">
        <f>I377+I401+I429+I430</f>
        <v>55.124856399999999</v>
      </c>
      <c r="J376" s="56">
        <f t="shared" si="84"/>
        <v>1748.7450285843895</v>
      </c>
      <c r="K376" s="56">
        <f t="shared" si="84"/>
        <v>174.31564498999995</v>
      </c>
      <c r="L376" s="56">
        <f t="shared" si="84"/>
        <v>569.50356691033994</v>
      </c>
      <c r="M376" s="56">
        <f t="shared" si="84"/>
        <v>8.4710000000000001</v>
      </c>
      <c r="N376" s="56">
        <f t="shared" si="84"/>
        <v>48.064457012152999</v>
      </c>
      <c r="O376" s="56">
        <f t="shared" si="84"/>
        <v>361.41309845640001</v>
      </c>
      <c r="P376" s="56">
        <f t="shared" si="84"/>
        <v>101.894554636926</v>
      </c>
      <c r="Q376" s="56">
        <f t="shared" si="84"/>
        <v>532.1253981210001</v>
      </c>
      <c r="R376" s="56">
        <f t="shared" si="84"/>
        <v>11.799999999999997</v>
      </c>
      <c r="S376" s="56">
        <f t="shared" si="84"/>
        <v>0</v>
      </c>
      <c r="T376" s="56">
        <f t="shared" si="84"/>
        <v>0</v>
      </c>
      <c r="U376" s="56">
        <f t="shared" ref="U375:U438" si="85">G376+I376+K376+M376+O376+Q376+S376</f>
        <v>1202.7677209274002</v>
      </c>
      <c r="V376" s="57">
        <f t="shared" ref="V375:V438" si="86">H376+J376+L376+N376+P376+R376+T376</f>
        <v>2593.8837824868087</v>
      </c>
    </row>
    <row r="377" spans="1:22" ht="31.5" x14ac:dyDescent="0.25">
      <c r="A377" s="14" t="s">
        <v>18</v>
      </c>
      <c r="B377" s="21" t="s">
        <v>593</v>
      </c>
      <c r="C377" s="16" t="s">
        <v>17</v>
      </c>
      <c r="D377" s="77">
        <f>D378+D400</f>
        <v>0</v>
      </c>
      <c r="E377" s="80">
        <f>E378+E400</f>
        <v>0</v>
      </c>
      <c r="F377" s="56">
        <f t="shared" ref="F377:T377" si="87">F378+F400</f>
        <v>0</v>
      </c>
      <c r="G377" s="56">
        <f t="shared" si="87"/>
        <v>0</v>
      </c>
      <c r="H377" s="56">
        <f t="shared" si="87"/>
        <v>10.273418039999999</v>
      </c>
      <c r="I377" s="56">
        <f t="shared" si="87"/>
        <v>55.124856399999999</v>
      </c>
      <c r="J377" s="56">
        <f t="shared" si="87"/>
        <v>55.124856399999999</v>
      </c>
      <c r="K377" s="56">
        <f t="shared" si="87"/>
        <v>6.6768000000000001</v>
      </c>
      <c r="L377" s="56">
        <f t="shared" si="87"/>
        <v>6.6768000000000001</v>
      </c>
      <c r="M377" s="56">
        <f t="shared" si="87"/>
        <v>0</v>
      </c>
      <c r="N377" s="56">
        <f t="shared" si="87"/>
        <v>0</v>
      </c>
      <c r="O377" s="56">
        <f t="shared" si="87"/>
        <v>1.6692</v>
      </c>
      <c r="P377" s="56">
        <f t="shared" si="87"/>
        <v>1.6692</v>
      </c>
      <c r="Q377" s="56">
        <f t="shared" si="87"/>
        <v>0</v>
      </c>
      <c r="R377" s="56">
        <f t="shared" si="87"/>
        <v>0</v>
      </c>
      <c r="S377" s="56">
        <f t="shared" si="87"/>
        <v>0</v>
      </c>
      <c r="T377" s="56">
        <f t="shared" si="87"/>
        <v>0</v>
      </c>
      <c r="U377" s="56">
        <f t="shared" si="85"/>
        <v>63.470856400000002</v>
      </c>
      <c r="V377" s="57">
        <f t="shared" si="86"/>
        <v>73.744274439999998</v>
      </c>
    </row>
    <row r="378" spans="1:22" ht="47.25" x14ac:dyDescent="0.25">
      <c r="A378" s="14" t="s">
        <v>20</v>
      </c>
      <c r="B378" s="22" t="s">
        <v>594</v>
      </c>
      <c r="C378" s="16" t="s">
        <v>17</v>
      </c>
      <c r="D378" s="77">
        <f>D384+D386+D391</f>
        <v>0</v>
      </c>
      <c r="E378" s="81">
        <f>E384+E386+E391</f>
        <v>0</v>
      </c>
      <c r="F378" s="56">
        <f t="shared" ref="F378:T378" si="88">F384+F386+F391</f>
        <v>0</v>
      </c>
      <c r="G378" s="56">
        <f t="shared" si="88"/>
        <v>0</v>
      </c>
      <c r="H378" s="56">
        <f t="shared" si="88"/>
        <v>10.273418039999999</v>
      </c>
      <c r="I378" s="56">
        <f t="shared" si="88"/>
        <v>55.124856399999999</v>
      </c>
      <c r="J378" s="56">
        <f t="shared" si="88"/>
        <v>55.124856399999999</v>
      </c>
      <c r="K378" s="56">
        <f t="shared" si="88"/>
        <v>6.6768000000000001</v>
      </c>
      <c r="L378" s="56">
        <f t="shared" si="88"/>
        <v>6.6768000000000001</v>
      </c>
      <c r="M378" s="56">
        <f t="shared" si="88"/>
        <v>0</v>
      </c>
      <c r="N378" s="56">
        <f t="shared" si="88"/>
        <v>0</v>
      </c>
      <c r="O378" s="56">
        <f t="shared" si="88"/>
        <v>1.6692</v>
      </c>
      <c r="P378" s="56">
        <f t="shared" si="88"/>
        <v>1.6692</v>
      </c>
      <c r="Q378" s="56">
        <f t="shared" si="88"/>
        <v>0</v>
      </c>
      <c r="R378" s="56">
        <f t="shared" si="88"/>
        <v>0</v>
      </c>
      <c r="S378" s="56">
        <f t="shared" si="88"/>
        <v>0</v>
      </c>
      <c r="T378" s="56">
        <f t="shared" si="88"/>
        <v>0</v>
      </c>
      <c r="U378" s="56">
        <f t="shared" si="85"/>
        <v>63.470856400000002</v>
      </c>
      <c r="V378" s="57">
        <f>H378+J378+L378+N378+P378+R378+T378</f>
        <v>73.744274439999998</v>
      </c>
    </row>
    <row r="379" spans="1:22" hidden="1" outlineLevel="1" x14ac:dyDescent="0.25">
      <c r="A379" s="14" t="s">
        <v>595</v>
      </c>
      <c r="B379" s="24" t="s">
        <v>596</v>
      </c>
      <c r="C379" s="16" t="s">
        <v>17</v>
      </c>
      <c r="D379" s="77" t="s">
        <v>224</v>
      </c>
      <c r="E379" s="81" t="s">
        <v>224</v>
      </c>
      <c r="F379" s="56" t="s">
        <v>224</v>
      </c>
      <c r="G379" s="56" t="s">
        <v>224</v>
      </c>
      <c r="H379" s="56" t="s">
        <v>224</v>
      </c>
      <c r="I379" s="56" t="s">
        <v>224</v>
      </c>
      <c r="J379" s="56" t="s">
        <v>224</v>
      </c>
      <c r="K379" s="56" t="s">
        <v>224</v>
      </c>
      <c r="L379" s="56" t="s">
        <v>224</v>
      </c>
      <c r="M379" s="56" t="s">
        <v>224</v>
      </c>
      <c r="N379" s="56" t="s">
        <v>224</v>
      </c>
      <c r="O379" s="56" t="s">
        <v>224</v>
      </c>
      <c r="P379" s="56" t="s">
        <v>224</v>
      </c>
      <c r="Q379" s="56" t="s">
        <v>224</v>
      </c>
      <c r="R379" s="56" t="s">
        <v>224</v>
      </c>
      <c r="S379" s="56" t="s">
        <v>224</v>
      </c>
      <c r="T379" s="56" t="s">
        <v>224</v>
      </c>
      <c r="U379" s="56" t="e">
        <f t="shared" si="85"/>
        <v>#VALUE!</v>
      </c>
      <c r="V379" s="57" t="e">
        <f t="shared" si="86"/>
        <v>#VALUE!</v>
      </c>
    </row>
    <row r="380" spans="1:22" ht="31.5" hidden="1" outlineLevel="1" x14ac:dyDescent="0.25">
      <c r="A380" s="14" t="s">
        <v>597</v>
      </c>
      <c r="B380" s="25" t="s">
        <v>21</v>
      </c>
      <c r="C380" s="16" t="s">
        <v>17</v>
      </c>
      <c r="D380" s="77" t="s">
        <v>224</v>
      </c>
      <c r="E380" s="81" t="s">
        <v>224</v>
      </c>
      <c r="F380" s="56" t="s">
        <v>224</v>
      </c>
      <c r="G380" s="56" t="s">
        <v>224</v>
      </c>
      <c r="H380" s="56" t="s">
        <v>224</v>
      </c>
      <c r="I380" s="56" t="s">
        <v>224</v>
      </c>
      <c r="J380" s="56" t="s">
        <v>224</v>
      </c>
      <c r="K380" s="56" t="s">
        <v>224</v>
      </c>
      <c r="L380" s="56" t="s">
        <v>224</v>
      </c>
      <c r="M380" s="56" t="s">
        <v>224</v>
      </c>
      <c r="N380" s="56" t="s">
        <v>224</v>
      </c>
      <c r="O380" s="56" t="s">
        <v>224</v>
      </c>
      <c r="P380" s="56" t="s">
        <v>224</v>
      </c>
      <c r="Q380" s="56" t="s">
        <v>224</v>
      </c>
      <c r="R380" s="56" t="s">
        <v>224</v>
      </c>
      <c r="S380" s="56" t="s">
        <v>224</v>
      </c>
      <c r="T380" s="56" t="s">
        <v>224</v>
      </c>
      <c r="U380" s="56" t="e">
        <f t="shared" si="85"/>
        <v>#VALUE!</v>
      </c>
      <c r="V380" s="57" t="e">
        <f t="shared" si="86"/>
        <v>#VALUE!</v>
      </c>
    </row>
    <row r="381" spans="1:22" ht="31.5" hidden="1" outlineLevel="1" x14ac:dyDescent="0.25">
      <c r="A381" s="14" t="s">
        <v>598</v>
      </c>
      <c r="B381" s="25" t="s">
        <v>23</v>
      </c>
      <c r="C381" s="16" t="s">
        <v>17</v>
      </c>
      <c r="D381" s="77" t="s">
        <v>224</v>
      </c>
      <c r="E381" s="81" t="s">
        <v>224</v>
      </c>
      <c r="F381" s="56" t="s">
        <v>224</v>
      </c>
      <c r="G381" s="56" t="s">
        <v>224</v>
      </c>
      <c r="H381" s="56" t="s">
        <v>224</v>
      </c>
      <c r="I381" s="56" t="s">
        <v>224</v>
      </c>
      <c r="J381" s="56" t="s">
        <v>224</v>
      </c>
      <c r="K381" s="56" t="s">
        <v>224</v>
      </c>
      <c r="L381" s="56" t="s">
        <v>224</v>
      </c>
      <c r="M381" s="56" t="s">
        <v>224</v>
      </c>
      <c r="N381" s="56" t="s">
        <v>224</v>
      </c>
      <c r="O381" s="56" t="s">
        <v>224</v>
      </c>
      <c r="P381" s="56" t="s">
        <v>224</v>
      </c>
      <c r="Q381" s="56" t="s">
        <v>224</v>
      </c>
      <c r="R381" s="56" t="s">
        <v>224</v>
      </c>
      <c r="S381" s="56" t="s">
        <v>224</v>
      </c>
      <c r="T381" s="56" t="s">
        <v>224</v>
      </c>
      <c r="U381" s="56" t="e">
        <f t="shared" si="85"/>
        <v>#VALUE!</v>
      </c>
      <c r="V381" s="57" t="e">
        <f t="shared" si="86"/>
        <v>#VALUE!</v>
      </c>
    </row>
    <row r="382" spans="1:22" ht="31.5" hidden="1" outlineLevel="1" x14ac:dyDescent="0.25">
      <c r="A382" s="14" t="s">
        <v>599</v>
      </c>
      <c r="B382" s="25" t="s">
        <v>25</v>
      </c>
      <c r="C382" s="16" t="s">
        <v>17</v>
      </c>
      <c r="D382" s="77" t="s">
        <v>224</v>
      </c>
      <c r="E382" s="81" t="s">
        <v>224</v>
      </c>
      <c r="F382" s="56" t="s">
        <v>224</v>
      </c>
      <c r="G382" s="56" t="s">
        <v>224</v>
      </c>
      <c r="H382" s="56" t="s">
        <v>224</v>
      </c>
      <c r="I382" s="56" t="s">
        <v>224</v>
      </c>
      <c r="J382" s="56" t="s">
        <v>224</v>
      </c>
      <c r="K382" s="56" t="s">
        <v>224</v>
      </c>
      <c r="L382" s="56" t="s">
        <v>224</v>
      </c>
      <c r="M382" s="56" t="s">
        <v>224</v>
      </c>
      <c r="N382" s="56" t="s">
        <v>224</v>
      </c>
      <c r="O382" s="56" t="s">
        <v>224</v>
      </c>
      <c r="P382" s="56" t="s">
        <v>224</v>
      </c>
      <c r="Q382" s="56" t="s">
        <v>224</v>
      </c>
      <c r="R382" s="56" t="s">
        <v>224</v>
      </c>
      <c r="S382" s="56" t="s">
        <v>224</v>
      </c>
      <c r="T382" s="56" t="s">
        <v>224</v>
      </c>
      <c r="U382" s="56" t="e">
        <f t="shared" si="85"/>
        <v>#VALUE!</v>
      </c>
      <c r="V382" s="57" t="e">
        <f t="shared" si="86"/>
        <v>#VALUE!</v>
      </c>
    </row>
    <row r="383" spans="1:22" hidden="1" outlineLevel="1" x14ac:dyDescent="0.25">
      <c r="A383" s="14" t="s">
        <v>600</v>
      </c>
      <c r="B383" s="24" t="s">
        <v>601</v>
      </c>
      <c r="C383" s="16" t="s">
        <v>17</v>
      </c>
      <c r="D383" s="77" t="s">
        <v>224</v>
      </c>
      <c r="E383" s="81" t="s">
        <v>224</v>
      </c>
      <c r="F383" s="56" t="s">
        <v>224</v>
      </c>
      <c r="G383" s="56" t="s">
        <v>224</v>
      </c>
      <c r="H383" s="56" t="s">
        <v>224</v>
      </c>
      <c r="I383" s="56" t="s">
        <v>224</v>
      </c>
      <c r="J383" s="56" t="s">
        <v>224</v>
      </c>
      <c r="K383" s="56" t="s">
        <v>224</v>
      </c>
      <c r="L383" s="56" t="s">
        <v>224</v>
      </c>
      <c r="M383" s="56" t="s">
        <v>224</v>
      </c>
      <c r="N383" s="56" t="s">
        <v>224</v>
      </c>
      <c r="O383" s="56" t="s">
        <v>224</v>
      </c>
      <c r="P383" s="56" t="s">
        <v>224</v>
      </c>
      <c r="Q383" s="56" t="s">
        <v>224</v>
      </c>
      <c r="R383" s="56" t="s">
        <v>224</v>
      </c>
      <c r="S383" s="56" t="s">
        <v>224</v>
      </c>
      <c r="T383" s="56" t="s">
        <v>224</v>
      </c>
      <c r="U383" s="56" t="e">
        <f t="shared" si="85"/>
        <v>#VALUE!</v>
      </c>
      <c r="V383" s="57" t="e">
        <f t="shared" si="86"/>
        <v>#VALUE!</v>
      </c>
    </row>
    <row r="384" spans="1:22" ht="31.5" collapsed="1" x14ac:dyDescent="0.25">
      <c r="A384" s="14" t="s">
        <v>602</v>
      </c>
      <c r="B384" s="24" t="s">
        <v>603</v>
      </c>
      <c r="C384" s="16" t="s">
        <v>17</v>
      </c>
      <c r="D384" s="77">
        <v>0</v>
      </c>
      <c r="E384" s="81">
        <v>0</v>
      </c>
      <c r="F384" s="56">
        <v>0</v>
      </c>
      <c r="G384" s="56">
        <v>0</v>
      </c>
      <c r="H384" s="56">
        <v>0</v>
      </c>
      <c r="I384" s="56">
        <v>0</v>
      </c>
      <c r="J384" s="56">
        <v>0</v>
      </c>
      <c r="K384" s="56">
        <v>0</v>
      </c>
      <c r="L384" s="56">
        <v>0</v>
      </c>
      <c r="M384" s="56">
        <v>0</v>
      </c>
      <c r="N384" s="56">
        <v>0</v>
      </c>
      <c r="O384" s="56">
        <v>0</v>
      </c>
      <c r="P384" s="56">
        <v>0</v>
      </c>
      <c r="Q384" s="56">
        <v>0</v>
      </c>
      <c r="R384" s="56">
        <v>0</v>
      </c>
      <c r="S384" s="56">
        <v>0</v>
      </c>
      <c r="T384" s="56">
        <v>0</v>
      </c>
      <c r="U384" s="56">
        <f t="shared" si="85"/>
        <v>0</v>
      </c>
      <c r="V384" s="57">
        <f t="shared" si="86"/>
        <v>0</v>
      </c>
    </row>
    <row r="385" spans="1:22" hidden="1" outlineLevel="1" x14ac:dyDescent="0.25">
      <c r="A385" s="14" t="s">
        <v>604</v>
      </c>
      <c r="B385" s="24" t="s">
        <v>605</v>
      </c>
      <c r="C385" s="16" t="s">
        <v>17</v>
      </c>
      <c r="D385" s="77" t="s">
        <v>224</v>
      </c>
      <c r="E385" s="81" t="s">
        <v>224</v>
      </c>
      <c r="F385" s="56" t="s">
        <v>224</v>
      </c>
      <c r="G385" s="56" t="s">
        <v>224</v>
      </c>
      <c r="H385" s="56" t="s">
        <v>224</v>
      </c>
      <c r="I385" s="56" t="s">
        <v>224</v>
      </c>
      <c r="J385" s="56" t="s">
        <v>224</v>
      </c>
      <c r="K385" s="56" t="s">
        <v>224</v>
      </c>
      <c r="L385" s="56" t="s">
        <v>224</v>
      </c>
      <c r="M385" s="56" t="s">
        <v>224</v>
      </c>
      <c r="N385" s="56" t="s">
        <v>224</v>
      </c>
      <c r="O385" s="56" t="s">
        <v>224</v>
      </c>
      <c r="P385" s="56" t="s">
        <v>224</v>
      </c>
      <c r="Q385" s="56" t="s">
        <v>224</v>
      </c>
      <c r="R385" s="56" t="s">
        <v>224</v>
      </c>
      <c r="S385" s="56" t="s">
        <v>224</v>
      </c>
      <c r="T385" s="56" t="s">
        <v>224</v>
      </c>
      <c r="U385" s="56" t="e">
        <f t="shared" si="85"/>
        <v>#VALUE!</v>
      </c>
      <c r="V385" s="57" t="e">
        <f t="shared" si="86"/>
        <v>#VALUE!</v>
      </c>
    </row>
    <row r="386" spans="1:22" ht="31.5" collapsed="1" x14ac:dyDescent="0.25">
      <c r="A386" s="14" t="s">
        <v>606</v>
      </c>
      <c r="B386" s="24" t="s">
        <v>607</v>
      </c>
      <c r="C386" s="16" t="s">
        <v>17</v>
      </c>
      <c r="D386" s="77">
        <f>D387+D389</f>
        <v>0</v>
      </c>
      <c r="E386" s="81">
        <f t="shared" ref="E386:T386" si="89">E387+E389</f>
        <v>0</v>
      </c>
      <c r="F386" s="56">
        <f t="shared" si="89"/>
        <v>0</v>
      </c>
      <c r="G386" s="56">
        <f t="shared" si="89"/>
        <v>0</v>
      </c>
      <c r="H386" s="56">
        <f t="shared" si="89"/>
        <v>10.273418039999999</v>
      </c>
      <c r="I386" s="56">
        <f>I387+I389</f>
        <v>55.124856399999999</v>
      </c>
      <c r="J386" s="56">
        <f t="shared" si="89"/>
        <v>55.124856399999999</v>
      </c>
      <c r="K386" s="56">
        <f t="shared" si="89"/>
        <v>6.6768000000000001</v>
      </c>
      <c r="L386" s="56">
        <f t="shared" si="89"/>
        <v>6.6768000000000001</v>
      </c>
      <c r="M386" s="56">
        <f t="shared" si="89"/>
        <v>0</v>
      </c>
      <c r="N386" s="56">
        <f t="shared" si="89"/>
        <v>0</v>
      </c>
      <c r="O386" s="56">
        <f t="shared" si="89"/>
        <v>1.6692</v>
      </c>
      <c r="P386" s="56">
        <f t="shared" si="89"/>
        <v>1.6692</v>
      </c>
      <c r="Q386" s="56">
        <f t="shared" si="89"/>
        <v>0</v>
      </c>
      <c r="R386" s="56">
        <f t="shared" si="89"/>
        <v>0</v>
      </c>
      <c r="S386" s="56">
        <f t="shared" si="89"/>
        <v>0</v>
      </c>
      <c r="T386" s="56">
        <f t="shared" si="89"/>
        <v>0</v>
      </c>
      <c r="U386" s="56">
        <f t="shared" si="85"/>
        <v>63.470856400000002</v>
      </c>
      <c r="V386" s="57">
        <f t="shared" si="86"/>
        <v>73.744274439999998</v>
      </c>
    </row>
    <row r="387" spans="1:22" ht="47.25" x14ac:dyDescent="0.25">
      <c r="A387" s="14" t="s">
        <v>608</v>
      </c>
      <c r="B387" s="25" t="s">
        <v>609</v>
      </c>
      <c r="C387" s="16" t="s">
        <v>17</v>
      </c>
      <c r="D387" s="77">
        <v>0</v>
      </c>
      <c r="E387" s="81">
        <v>0</v>
      </c>
      <c r="F387" s="56">
        <v>0</v>
      </c>
      <c r="G387" s="56">
        <v>0</v>
      </c>
      <c r="H387" s="56">
        <v>0</v>
      </c>
      <c r="I387" s="56">
        <v>0</v>
      </c>
      <c r="J387" s="56">
        <v>0</v>
      </c>
      <c r="K387" s="56">
        <v>0</v>
      </c>
      <c r="L387" s="56">
        <v>0</v>
      </c>
      <c r="M387" s="56">
        <v>0</v>
      </c>
      <c r="N387" s="56">
        <v>0</v>
      </c>
      <c r="O387" s="56">
        <v>0</v>
      </c>
      <c r="P387" s="56">
        <v>0</v>
      </c>
      <c r="Q387" s="56">
        <v>0</v>
      </c>
      <c r="R387" s="56">
        <v>0</v>
      </c>
      <c r="S387" s="56">
        <v>0</v>
      </c>
      <c r="T387" s="56">
        <v>0</v>
      </c>
      <c r="U387" s="56">
        <f t="shared" si="85"/>
        <v>0</v>
      </c>
      <c r="V387" s="57">
        <f t="shared" si="86"/>
        <v>0</v>
      </c>
    </row>
    <row r="388" spans="1:22" x14ac:dyDescent="0.25">
      <c r="A388" s="14" t="s">
        <v>610</v>
      </c>
      <c r="B388" s="25" t="s">
        <v>611</v>
      </c>
      <c r="C388" s="16" t="s">
        <v>17</v>
      </c>
      <c r="D388" s="77">
        <v>0</v>
      </c>
      <c r="E388" s="81">
        <v>0</v>
      </c>
      <c r="F388" s="56">
        <v>0</v>
      </c>
      <c r="G388" s="56">
        <v>0</v>
      </c>
      <c r="H388" s="56">
        <v>0</v>
      </c>
      <c r="I388" s="56">
        <v>0</v>
      </c>
      <c r="J388" s="56">
        <v>0</v>
      </c>
      <c r="K388" s="56">
        <v>0</v>
      </c>
      <c r="L388" s="56">
        <v>0</v>
      </c>
      <c r="M388" s="56">
        <v>0</v>
      </c>
      <c r="N388" s="56">
        <v>0</v>
      </c>
      <c r="O388" s="56">
        <v>0</v>
      </c>
      <c r="P388" s="56">
        <v>0</v>
      </c>
      <c r="Q388" s="56">
        <v>0</v>
      </c>
      <c r="R388" s="56">
        <v>0</v>
      </c>
      <c r="S388" s="56">
        <v>0</v>
      </c>
      <c r="T388" s="56">
        <v>0</v>
      </c>
      <c r="U388" s="56">
        <f t="shared" si="85"/>
        <v>0</v>
      </c>
      <c r="V388" s="57">
        <f t="shared" si="86"/>
        <v>0</v>
      </c>
    </row>
    <row r="389" spans="1:22" ht="31.5" x14ac:dyDescent="0.25">
      <c r="A389" s="14" t="s">
        <v>612</v>
      </c>
      <c r="B389" s="25" t="s">
        <v>613</v>
      </c>
      <c r="C389" s="16" t="s">
        <v>17</v>
      </c>
      <c r="D389" s="56">
        <f t="shared" ref="D389:G389" si="90">D390</f>
        <v>0</v>
      </c>
      <c r="E389" s="56">
        <f t="shared" si="90"/>
        <v>0</v>
      </c>
      <c r="F389" s="56">
        <f t="shared" si="90"/>
        <v>0</v>
      </c>
      <c r="G389" s="56">
        <f t="shared" si="90"/>
        <v>0</v>
      </c>
      <c r="H389" s="56">
        <f>H390</f>
        <v>10.273418039999999</v>
      </c>
      <c r="I389" s="56">
        <f>I390</f>
        <v>55.124856399999999</v>
      </c>
      <c r="J389" s="56">
        <f t="shared" ref="J389:T389" si="91">J390</f>
        <v>55.124856399999999</v>
      </c>
      <c r="K389" s="56">
        <f t="shared" si="91"/>
        <v>6.6768000000000001</v>
      </c>
      <c r="L389" s="56">
        <f t="shared" si="91"/>
        <v>6.6768000000000001</v>
      </c>
      <c r="M389" s="56">
        <f t="shared" si="91"/>
        <v>0</v>
      </c>
      <c r="N389" s="56">
        <f t="shared" si="91"/>
        <v>0</v>
      </c>
      <c r="O389" s="56">
        <f t="shared" si="91"/>
        <v>1.6692</v>
      </c>
      <c r="P389" s="56">
        <f t="shared" si="91"/>
        <v>1.6692</v>
      </c>
      <c r="Q389" s="56">
        <f t="shared" si="91"/>
        <v>0</v>
      </c>
      <c r="R389" s="56">
        <f t="shared" si="91"/>
        <v>0</v>
      </c>
      <c r="S389" s="56">
        <f t="shared" si="91"/>
        <v>0</v>
      </c>
      <c r="T389" s="56">
        <f t="shared" si="91"/>
        <v>0</v>
      </c>
      <c r="U389" s="56">
        <f t="shared" si="85"/>
        <v>63.470856400000002</v>
      </c>
      <c r="V389" s="57">
        <f t="shared" si="86"/>
        <v>73.744274439999998</v>
      </c>
    </row>
    <row r="390" spans="1:22" x14ac:dyDescent="0.25">
      <c r="A390" s="14" t="s">
        <v>614</v>
      </c>
      <c r="B390" s="25" t="s">
        <v>611</v>
      </c>
      <c r="C390" s="16" t="s">
        <v>17</v>
      </c>
      <c r="D390" s="77">
        <v>0</v>
      </c>
      <c r="E390" s="81">
        <v>0</v>
      </c>
      <c r="F390" s="56">
        <v>0</v>
      </c>
      <c r="G390" s="56">
        <v>0</v>
      </c>
      <c r="H390" s="56">
        <v>10.273418039999999</v>
      </c>
      <c r="I390" s="56">
        <v>55.124856399999999</v>
      </c>
      <c r="J390" s="56">
        <v>55.124856399999999</v>
      </c>
      <c r="K390" s="56">
        <v>6.6768000000000001</v>
      </c>
      <c r="L390" s="56">
        <v>6.6768000000000001</v>
      </c>
      <c r="M390" s="56">
        <v>0</v>
      </c>
      <c r="N390" s="56">
        <v>0</v>
      </c>
      <c r="O390" s="56">
        <v>1.6692</v>
      </c>
      <c r="P390" s="56">
        <v>1.6692</v>
      </c>
      <c r="Q390" s="56">
        <v>0</v>
      </c>
      <c r="R390" s="56">
        <v>0</v>
      </c>
      <c r="S390" s="56">
        <v>0</v>
      </c>
      <c r="T390" s="56">
        <v>0</v>
      </c>
      <c r="U390" s="56">
        <f t="shared" si="85"/>
        <v>63.470856400000002</v>
      </c>
      <c r="V390" s="57">
        <f t="shared" si="86"/>
        <v>73.744274439999998</v>
      </c>
    </row>
    <row r="391" spans="1:22" ht="31.5" x14ac:dyDescent="0.25">
      <c r="A391" s="14" t="s">
        <v>615</v>
      </c>
      <c r="B391" s="24" t="s">
        <v>616</v>
      </c>
      <c r="C391" s="16" t="s">
        <v>17</v>
      </c>
      <c r="D391" s="77">
        <v>0</v>
      </c>
      <c r="E391" s="81">
        <v>0</v>
      </c>
      <c r="F391" s="56">
        <v>0</v>
      </c>
      <c r="G391" s="56">
        <v>0</v>
      </c>
      <c r="H391" s="56">
        <v>0</v>
      </c>
      <c r="I391" s="56">
        <v>0</v>
      </c>
      <c r="J391" s="56">
        <v>0</v>
      </c>
      <c r="K391" s="56">
        <v>0</v>
      </c>
      <c r="L391" s="56">
        <v>0</v>
      </c>
      <c r="M391" s="56">
        <v>0</v>
      </c>
      <c r="N391" s="56">
        <v>0</v>
      </c>
      <c r="O391" s="56">
        <v>0</v>
      </c>
      <c r="P391" s="56">
        <v>0</v>
      </c>
      <c r="Q391" s="56">
        <v>0</v>
      </c>
      <c r="R391" s="56">
        <v>0</v>
      </c>
      <c r="S391" s="56">
        <v>0</v>
      </c>
      <c r="T391" s="56">
        <v>0</v>
      </c>
      <c r="U391" s="56">
        <f t="shared" si="85"/>
        <v>0</v>
      </c>
      <c r="V391" s="57">
        <f t="shared" si="86"/>
        <v>0</v>
      </c>
    </row>
    <row r="392" spans="1:22" hidden="1" outlineLevel="1" x14ac:dyDescent="0.25">
      <c r="A392" s="14" t="s">
        <v>617</v>
      </c>
      <c r="B392" s="24" t="s">
        <v>422</v>
      </c>
      <c r="C392" s="16" t="s">
        <v>17</v>
      </c>
      <c r="D392" s="77" t="s">
        <v>224</v>
      </c>
      <c r="E392" s="81" t="s">
        <v>224</v>
      </c>
      <c r="F392" s="56" t="s">
        <v>224</v>
      </c>
      <c r="G392" s="56" t="s">
        <v>224</v>
      </c>
      <c r="H392" s="56" t="s">
        <v>224</v>
      </c>
      <c r="I392" s="56" t="s">
        <v>224</v>
      </c>
      <c r="J392" s="56" t="s">
        <v>224</v>
      </c>
      <c r="K392" s="56" t="s">
        <v>224</v>
      </c>
      <c r="L392" s="56" t="s">
        <v>224</v>
      </c>
      <c r="M392" s="56" t="s">
        <v>224</v>
      </c>
      <c r="N392" s="56" t="s">
        <v>224</v>
      </c>
      <c r="O392" s="56" t="s">
        <v>224</v>
      </c>
      <c r="P392" s="56" t="s">
        <v>224</v>
      </c>
      <c r="Q392" s="56" t="s">
        <v>224</v>
      </c>
      <c r="R392" s="56" t="s">
        <v>224</v>
      </c>
      <c r="S392" s="56" t="s">
        <v>224</v>
      </c>
      <c r="T392" s="56" t="s">
        <v>224</v>
      </c>
      <c r="U392" s="56" t="e">
        <f t="shared" si="85"/>
        <v>#VALUE!</v>
      </c>
      <c r="V392" s="57" t="e">
        <f t="shared" si="86"/>
        <v>#VALUE!</v>
      </c>
    </row>
    <row r="393" spans="1:22" ht="31.5" hidden="1" outlineLevel="1" x14ac:dyDescent="0.25">
      <c r="A393" s="14" t="s">
        <v>618</v>
      </c>
      <c r="B393" s="24" t="s">
        <v>619</v>
      </c>
      <c r="C393" s="16" t="s">
        <v>17</v>
      </c>
      <c r="D393" s="77" t="s">
        <v>224</v>
      </c>
      <c r="E393" s="81" t="s">
        <v>224</v>
      </c>
      <c r="F393" s="56" t="s">
        <v>224</v>
      </c>
      <c r="G393" s="56" t="s">
        <v>224</v>
      </c>
      <c r="H393" s="56" t="s">
        <v>224</v>
      </c>
      <c r="I393" s="56" t="s">
        <v>224</v>
      </c>
      <c r="J393" s="56" t="s">
        <v>224</v>
      </c>
      <c r="K393" s="56" t="s">
        <v>224</v>
      </c>
      <c r="L393" s="56" t="s">
        <v>224</v>
      </c>
      <c r="M393" s="56" t="s">
        <v>224</v>
      </c>
      <c r="N393" s="56" t="s">
        <v>224</v>
      </c>
      <c r="O393" s="56" t="s">
        <v>224</v>
      </c>
      <c r="P393" s="56" t="s">
        <v>224</v>
      </c>
      <c r="Q393" s="56" t="s">
        <v>224</v>
      </c>
      <c r="R393" s="56" t="s">
        <v>224</v>
      </c>
      <c r="S393" s="56" t="s">
        <v>224</v>
      </c>
      <c r="T393" s="56" t="s">
        <v>224</v>
      </c>
      <c r="U393" s="56" t="e">
        <f t="shared" si="85"/>
        <v>#VALUE!</v>
      </c>
      <c r="V393" s="57" t="e">
        <f t="shared" si="86"/>
        <v>#VALUE!</v>
      </c>
    </row>
    <row r="394" spans="1:22" ht="18" hidden="1" customHeight="1" outlineLevel="1" x14ac:dyDescent="0.25">
      <c r="A394" s="14" t="s">
        <v>620</v>
      </c>
      <c r="B394" s="25" t="s">
        <v>41</v>
      </c>
      <c r="C394" s="16" t="s">
        <v>17</v>
      </c>
      <c r="D394" s="77" t="s">
        <v>224</v>
      </c>
      <c r="E394" s="81" t="s">
        <v>224</v>
      </c>
      <c r="F394" s="56" t="s">
        <v>224</v>
      </c>
      <c r="G394" s="56" t="s">
        <v>224</v>
      </c>
      <c r="H394" s="56" t="s">
        <v>224</v>
      </c>
      <c r="I394" s="56" t="s">
        <v>224</v>
      </c>
      <c r="J394" s="56" t="s">
        <v>224</v>
      </c>
      <c r="K394" s="56" t="s">
        <v>224</v>
      </c>
      <c r="L394" s="56" t="s">
        <v>224</v>
      </c>
      <c r="M394" s="56" t="s">
        <v>224</v>
      </c>
      <c r="N394" s="56" t="s">
        <v>224</v>
      </c>
      <c r="O394" s="56" t="s">
        <v>224</v>
      </c>
      <c r="P394" s="56" t="s">
        <v>224</v>
      </c>
      <c r="Q394" s="56" t="s">
        <v>224</v>
      </c>
      <c r="R394" s="56" t="s">
        <v>224</v>
      </c>
      <c r="S394" s="56" t="s">
        <v>224</v>
      </c>
      <c r="T394" s="56" t="s">
        <v>224</v>
      </c>
      <c r="U394" s="56" t="e">
        <f t="shared" si="85"/>
        <v>#VALUE!</v>
      </c>
      <c r="V394" s="57" t="e">
        <f t="shared" si="86"/>
        <v>#VALUE!</v>
      </c>
    </row>
    <row r="395" spans="1:22" ht="18" hidden="1" customHeight="1" outlineLevel="1" x14ac:dyDescent="0.25">
      <c r="A395" s="14" t="s">
        <v>621</v>
      </c>
      <c r="B395" s="101" t="s">
        <v>43</v>
      </c>
      <c r="C395" s="16" t="s">
        <v>17</v>
      </c>
      <c r="D395" s="77" t="s">
        <v>224</v>
      </c>
      <c r="E395" s="81" t="s">
        <v>224</v>
      </c>
      <c r="F395" s="56" t="s">
        <v>224</v>
      </c>
      <c r="G395" s="56" t="s">
        <v>224</v>
      </c>
      <c r="H395" s="56" t="s">
        <v>224</v>
      </c>
      <c r="I395" s="56" t="s">
        <v>224</v>
      </c>
      <c r="J395" s="56" t="s">
        <v>224</v>
      </c>
      <c r="K395" s="56" t="s">
        <v>224</v>
      </c>
      <c r="L395" s="56" t="s">
        <v>224</v>
      </c>
      <c r="M395" s="56" t="s">
        <v>224</v>
      </c>
      <c r="N395" s="56" t="s">
        <v>224</v>
      </c>
      <c r="O395" s="56" t="s">
        <v>224</v>
      </c>
      <c r="P395" s="56" t="s">
        <v>224</v>
      </c>
      <c r="Q395" s="56" t="s">
        <v>224</v>
      </c>
      <c r="R395" s="56" t="s">
        <v>224</v>
      </c>
      <c r="S395" s="56" t="s">
        <v>224</v>
      </c>
      <c r="T395" s="56" t="s">
        <v>224</v>
      </c>
      <c r="U395" s="56" t="e">
        <f t="shared" si="85"/>
        <v>#VALUE!</v>
      </c>
      <c r="V395" s="57" t="e">
        <f t="shared" si="86"/>
        <v>#VALUE!</v>
      </c>
    </row>
    <row r="396" spans="1:22" ht="31.5" hidden="1" outlineLevel="1" x14ac:dyDescent="0.25">
      <c r="A396" s="14" t="s">
        <v>22</v>
      </c>
      <c r="B396" s="22" t="s">
        <v>622</v>
      </c>
      <c r="C396" s="16" t="s">
        <v>17</v>
      </c>
      <c r="D396" s="77" t="s">
        <v>224</v>
      </c>
      <c r="E396" s="80" t="s">
        <v>224</v>
      </c>
      <c r="F396" s="56" t="s">
        <v>224</v>
      </c>
      <c r="G396" s="56" t="s">
        <v>224</v>
      </c>
      <c r="H396" s="56" t="s">
        <v>224</v>
      </c>
      <c r="I396" s="56" t="s">
        <v>224</v>
      </c>
      <c r="J396" s="56" t="s">
        <v>224</v>
      </c>
      <c r="K396" s="56" t="s">
        <v>224</v>
      </c>
      <c r="L396" s="56" t="s">
        <v>224</v>
      </c>
      <c r="M396" s="56" t="s">
        <v>224</v>
      </c>
      <c r="N396" s="56" t="s">
        <v>224</v>
      </c>
      <c r="O396" s="56" t="s">
        <v>224</v>
      </c>
      <c r="P396" s="56" t="s">
        <v>224</v>
      </c>
      <c r="Q396" s="56" t="s">
        <v>224</v>
      </c>
      <c r="R396" s="56" t="s">
        <v>224</v>
      </c>
      <c r="S396" s="56" t="s">
        <v>224</v>
      </c>
      <c r="T396" s="56" t="s">
        <v>224</v>
      </c>
      <c r="U396" s="56" t="e">
        <f t="shared" si="85"/>
        <v>#VALUE!</v>
      </c>
      <c r="V396" s="57" t="e">
        <f t="shared" si="86"/>
        <v>#VALUE!</v>
      </c>
    </row>
    <row r="397" spans="1:22" ht="31.5" hidden="1" outlineLevel="1" x14ac:dyDescent="0.25">
      <c r="A397" s="14" t="s">
        <v>623</v>
      </c>
      <c r="B397" s="24" t="s">
        <v>21</v>
      </c>
      <c r="C397" s="16" t="s">
        <v>17</v>
      </c>
      <c r="D397" s="77" t="s">
        <v>224</v>
      </c>
      <c r="E397" s="80" t="s">
        <v>224</v>
      </c>
      <c r="F397" s="56" t="s">
        <v>224</v>
      </c>
      <c r="G397" s="56" t="s">
        <v>224</v>
      </c>
      <c r="H397" s="56" t="s">
        <v>224</v>
      </c>
      <c r="I397" s="56" t="s">
        <v>224</v>
      </c>
      <c r="J397" s="56" t="s">
        <v>224</v>
      </c>
      <c r="K397" s="56" t="s">
        <v>224</v>
      </c>
      <c r="L397" s="56" t="s">
        <v>224</v>
      </c>
      <c r="M397" s="56" t="s">
        <v>224</v>
      </c>
      <c r="N397" s="56" t="s">
        <v>224</v>
      </c>
      <c r="O397" s="56" t="s">
        <v>224</v>
      </c>
      <c r="P397" s="56" t="s">
        <v>224</v>
      </c>
      <c r="Q397" s="56" t="s">
        <v>224</v>
      </c>
      <c r="R397" s="56" t="s">
        <v>224</v>
      </c>
      <c r="S397" s="56" t="s">
        <v>224</v>
      </c>
      <c r="T397" s="56" t="s">
        <v>224</v>
      </c>
      <c r="U397" s="56" t="e">
        <f t="shared" si="85"/>
        <v>#VALUE!</v>
      </c>
      <c r="V397" s="57" t="e">
        <f t="shared" si="86"/>
        <v>#VALUE!</v>
      </c>
    </row>
    <row r="398" spans="1:22" ht="31.5" hidden="1" outlineLevel="1" x14ac:dyDescent="0.25">
      <c r="A398" s="14" t="s">
        <v>624</v>
      </c>
      <c r="B398" s="24" t="s">
        <v>23</v>
      </c>
      <c r="C398" s="16" t="s">
        <v>17</v>
      </c>
      <c r="D398" s="77" t="s">
        <v>224</v>
      </c>
      <c r="E398" s="80" t="s">
        <v>224</v>
      </c>
      <c r="F398" s="56" t="s">
        <v>224</v>
      </c>
      <c r="G398" s="56" t="s">
        <v>224</v>
      </c>
      <c r="H398" s="56" t="s">
        <v>224</v>
      </c>
      <c r="I398" s="56" t="s">
        <v>224</v>
      </c>
      <c r="J398" s="56" t="s">
        <v>224</v>
      </c>
      <c r="K398" s="56" t="s">
        <v>224</v>
      </c>
      <c r="L398" s="56" t="s">
        <v>224</v>
      </c>
      <c r="M398" s="56" t="s">
        <v>224</v>
      </c>
      <c r="N398" s="56" t="s">
        <v>224</v>
      </c>
      <c r="O398" s="56" t="s">
        <v>224</v>
      </c>
      <c r="P398" s="56" t="s">
        <v>224</v>
      </c>
      <c r="Q398" s="56" t="s">
        <v>224</v>
      </c>
      <c r="R398" s="56" t="s">
        <v>224</v>
      </c>
      <c r="S398" s="56" t="s">
        <v>224</v>
      </c>
      <c r="T398" s="56" t="s">
        <v>224</v>
      </c>
      <c r="U398" s="56" t="e">
        <f t="shared" si="85"/>
        <v>#VALUE!</v>
      </c>
      <c r="V398" s="57" t="e">
        <f t="shared" si="86"/>
        <v>#VALUE!</v>
      </c>
    </row>
    <row r="399" spans="1:22" ht="31.5" hidden="1" outlineLevel="1" x14ac:dyDescent="0.25">
      <c r="A399" s="14" t="s">
        <v>625</v>
      </c>
      <c r="B399" s="24" t="s">
        <v>25</v>
      </c>
      <c r="C399" s="16" t="s">
        <v>17</v>
      </c>
      <c r="D399" s="77" t="s">
        <v>224</v>
      </c>
      <c r="E399" s="80" t="s">
        <v>224</v>
      </c>
      <c r="F399" s="56" t="s">
        <v>224</v>
      </c>
      <c r="G399" s="56" t="s">
        <v>224</v>
      </c>
      <c r="H399" s="56" t="s">
        <v>224</v>
      </c>
      <c r="I399" s="56" t="s">
        <v>224</v>
      </c>
      <c r="J399" s="56" t="s">
        <v>224</v>
      </c>
      <c r="K399" s="56" t="s">
        <v>224</v>
      </c>
      <c r="L399" s="56" t="s">
        <v>224</v>
      </c>
      <c r="M399" s="56" t="s">
        <v>224</v>
      </c>
      <c r="N399" s="56" t="s">
        <v>224</v>
      </c>
      <c r="O399" s="56" t="s">
        <v>224</v>
      </c>
      <c r="P399" s="56" t="s">
        <v>224</v>
      </c>
      <c r="Q399" s="56" t="s">
        <v>224</v>
      </c>
      <c r="R399" s="56" t="s">
        <v>224</v>
      </c>
      <c r="S399" s="56" t="s">
        <v>224</v>
      </c>
      <c r="T399" s="56" t="s">
        <v>224</v>
      </c>
      <c r="U399" s="56" t="e">
        <f t="shared" si="85"/>
        <v>#VALUE!</v>
      </c>
      <c r="V399" s="57" t="e">
        <f t="shared" si="86"/>
        <v>#VALUE!</v>
      </c>
    </row>
    <row r="400" spans="1:22" collapsed="1" x14ac:dyDescent="0.25">
      <c r="A400" s="14" t="s">
        <v>24</v>
      </c>
      <c r="B400" s="22" t="s">
        <v>626</v>
      </c>
      <c r="C400" s="16" t="s">
        <v>17</v>
      </c>
      <c r="D400" s="77"/>
      <c r="E400" s="80"/>
      <c r="F400" s="56"/>
      <c r="G400" s="56"/>
      <c r="H400" s="56"/>
      <c r="I400" s="56"/>
      <c r="J400" s="56"/>
      <c r="K400" s="56"/>
      <c r="L400" s="56"/>
      <c r="M400" s="56"/>
      <c r="N400" s="56"/>
      <c r="O400" s="56"/>
      <c r="P400" s="56"/>
      <c r="Q400" s="56"/>
      <c r="R400" s="56"/>
      <c r="S400" s="56"/>
      <c r="T400" s="56"/>
      <c r="U400" s="56">
        <f t="shared" si="85"/>
        <v>0</v>
      </c>
      <c r="V400" s="57">
        <f t="shared" si="86"/>
        <v>0</v>
      </c>
    </row>
    <row r="401" spans="1:22" ht="31.5" x14ac:dyDescent="0.25">
      <c r="A401" s="14" t="s">
        <v>26</v>
      </c>
      <c r="B401" s="21" t="s">
        <v>627</v>
      </c>
      <c r="C401" s="16" t="s">
        <v>17</v>
      </c>
      <c r="D401" s="77">
        <f>D402+D415+D416</f>
        <v>5.6670437966101597</v>
      </c>
      <c r="E401" s="80">
        <f>E402+E415+E416</f>
        <v>130.85256557384753</v>
      </c>
      <c r="F401" s="56">
        <f>F402+F415+F416</f>
        <v>180.0928429283899</v>
      </c>
      <c r="G401" s="56">
        <f t="shared" ref="G401:T401" si="92">G402+G415+G416</f>
        <v>0</v>
      </c>
      <c r="H401" s="56">
        <f t="shared" si="92"/>
        <v>92.506531211474567</v>
      </c>
      <c r="I401" s="56">
        <f t="shared" si="92"/>
        <v>0</v>
      </c>
      <c r="J401" s="56">
        <f t="shared" si="92"/>
        <v>0</v>
      </c>
      <c r="K401" s="56">
        <f t="shared" si="92"/>
        <v>142.06681778813558</v>
      </c>
      <c r="L401" s="56">
        <f t="shared" si="92"/>
        <v>17.765414448873202</v>
      </c>
      <c r="M401" s="56">
        <f t="shared" si="92"/>
        <v>7.1788135593220339</v>
      </c>
      <c r="N401" s="56">
        <f t="shared" si="92"/>
        <v>40.732590688265255</v>
      </c>
      <c r="O401" s="56">
        <f t="shared" si="92"/>
        <v>304.86771055627122</v>
      </c>
      <c r="P401" s="56">
        <f t="shared" si="92"/>
        <v>84.936741217733896</v>
      </c>
      <c r="Q401" s="56">
        <f t="shared" si="92"/>
        <v>450.95372722118657</v>
      </c>
      <c r="R401" s="56">
        <f t="shared" si="92"/>
        <v>9.9999999999999982</v>
      </c>
      <c r="S401" s="56">
        <f t="shared" si="92"/>
        <v>0</v>
      </c>
      <c r="T401" s="56">
        <f t="shared" si="92"/>
        <v>0</v>
      </c>
      <c r="U401" s="56">
        <f t="shared" si="85"/>
        <v>905.06706912491541</v>
      </c>
      <c r="V401" s="57">
        <f t="shared" si="86"/>
        <v>245.94127756634691</v>
      </c>
    </row>
    <row r="402" spans="1:22" ht="31.5" x14ac:dyDescent="0.25">
      <c r="A402" s="14" t="s">
        <v>628</v>
      </c>
      <c r="B402" s="22" t="s">
        <v>629</v>
      </c>
      <c r="C402" s="16" t="s">
        <v>17</v>
      </c>
      <c r="D402" s="77">
        <f>D408+D410</f>
        <v>5.6670437966101597</v>
      </c>
      <c r="E402" s="81">
        <f t="shared" ref="E402:T402" si="93">E408+E410</f>
        <v>130.85256557384753</v>
      </c>
      <c r="F402" s="56">
        <f>F408+F410</f>
        <v>180.0928429283899</v>
      </c>
      <c r="G402" s="56">
        <f t="shared" si="93"/>
        <v>0</v>
      </c>
      <c r="H402" s="56">
        <f t="shared" si="93"/>
        <v>92.506531211474567</v>
      </c>
      <c r="I402" s="56">
        <f t="shared" si="93"/>
        <v>0</v>
      </c>
      <c r="J402" s="56">
        <f t="shared" si="93"/>
        <v>0</v>
      </c>
      <c r="K402" s="56">
        <f t="shared" si="93"/>
        <v>142.06681778813558</v>
      </c>
      <c r="L402" s="56">
        <f t="shared" si="93"/>
        <v>17.765414448873202</v>
      </c>
      <c r="M402" s="56">
        <f t="shared" si="93"/>
        <v>7.1788135593220339</v>
      </c>
      <c r="N402" s="56">
        <f t="shared" si="93"/>
        <v>40.732590688265255</v>
      </c>
      <c r="O402" s="56">
        <f t="shared" si="93"/>
        <v>304.86771055627122</v>
      </c>
      <c r="P402" s="56">
        <f t="shared" si="93"/>
        <v>84.936741217733896</v>
      </c>
      <c r="Q402" s="56">
        <f t="shared" si="93"/>
        <v>450.95372722118657</v>
      </c>
      <c r="R402" s="56">
        <f t="shared" si="93"/>
        <v>9.9999999999999982</v>
      </c>
      <c r="S402" s="56">
        <f t="shared" si="93"/>
        <v>0</v>
      </c>
      <c r="T402" s="56">
        <f t="shared" si="93"/>
        <v>0</v>
      </c>
      <c r="U402" s="56">
        <f t="shared" si="85"/>
        <v>905.06706912491541</v>
      </c>
      <c r="V402" s="57">
        <f t="shared" si="86"/>
        <v>245.94127756634691</v>
      </c>
    </row>
    <row r="403" spans="1:22" hidden="1" outlineLevel="1" x14ac:dyDescent="0.25">
      <c r="A403" s="14" t="s">
        <v>630</v>
      </c>
      <c r="B403" s="24" t="s">
        <v>631</v>
      </c>
      <c r="C403" s="16" t="s">
        <v>17</v>
      </c>
      <c r="D403" s="77" t="s">
        <v>224</v>
      </c>
      <c r="E403" s="81" t="s">
        <v>224</v>
      </c>
      <c r="F403" s="56" t="s">
        <v>224</v>
      </c>
      <c r="G403" s="56" t="s">
        <v>224</v>
      </c>
      <c r="H403" s="56" t="s">
        <v>224</v>
      </c>
      <c r="I403" s="56" t="s">
        <v>224</v>
      </c>
      <c r="J403" s="56" t="s">
        <v>224</v>
      </c>
      <c r="K403" s="56" t="s">
        <v>224</v>
      </c>
      <c r="L403" s="56" t="s">
        <v>224</v>
      </c>
      <c r="M403" s="56" t="s">
        <v>224</v>
      </c>
      <c r="N403" s="56" t="s">
        <v>224</v>
      </c>
      <c r="O403" s="56" t="s">
        <v>224</v>
      </c>
      <c r="P403" s="56" t="s">
        <v>224</v>
      </c>
      <c r="Q403" s="56" t="s">
        <v>224</v>
      </c>
      <c r="R403" s="56" t="s">
        <v>224</v>
      </c>
      <c r="S403" s="56" t="s">
        <v>224</v>
      </c>
      <c r="T403" s="56" t="s">
        <v>224</v>
      </c>
      <c r="U403" s="56" t="e">
        <f t="shared" si="85"/>
        <v>#VALUE!</v>
      </c>
      <c r="V403" s="57" t="e">
        <f t="shared" si="86"/>
        <v>#VALUE!</v>
      </c>
    </row>
    <row r="404" spans="1:22" ht="31.5" hidden="1" outlineLevel="1" x14ac:dyDescent="0.25">
      <c r="A404" s="14" t="s">
        <v>632</v>
      </c>
      <c r="B404" s="24" t="s">
        <v>21</v>
      </c>
      <c r="C404" s="16" t="s">
        <v>17</v>
      </c>
      <c r="D404" s="77" t="s">
        <v>224</v>
      </c>
      <c r="E404" s="81" t="s">
        <v>224</v>
      </c>
      <c r="F404" s="56" t="s">
        <v>224</v>
      </c>
      <c r="G404" s="56" t="s">
        <v>224</v>
      </c>
      <c r="H404" s="56" t="s">
        <v>224</v>
      </c>
      <c r="I404" s="56" t="s">
        <v>224</v>
      </c>
      <c r="J404" s="56" t="s">
        <v>224</v>
      </c>
      <c r="K404" s="56" t="s">
        <v>224</v>
      </c>
      <c r="L404" s="56" t="s">
        <v>224</v>
      </c>
      <c r="M404" s="56" t="s">
        <v>224</v>
      </c>
      <c r="N404" s="56" t="s">
        <v>224</v>
      </c>
      <c r="O404" s="56" t="s">
        <v>224</v>
      </c>
      <c r="P404" s="56" t="s">
        <v>224</v>
      </c>
      <c r="Q404" s="56" t="s">
        <v>224</v>
      </c>
      <c r="R404" s="56" t="s">
        <v>224</v>
      </c>
      <c r="S404" s="56" t="s">
        <v>224</v>
      </c>
      <c r="T404" s="56" t="s">
        <v>224</v>
      </c>
      <c r="U404" s="56" t="e">
        <f t="shared" si="85"/>
        <v>#VALUE!</v>
      </c>
      <c r="V404" s="57" t="e">
        <f t="shared" si="86"/>
        <v>#VALUE!</v>
      </c>
    </row>
    <row r="405" spans="1:22" ht="31.5" hidden="1" outlineLevel="1" x14ac:dyDescent="0.25">
      <c r="A405" s="14" t="s">
        <v>633</v>
      </c>
      <c r="B405" s="24" t="s">
        <v>23</v>
      </c>
      <c r="C405" s="16" t="s">
        <v>17</v>
      </c>
      <c r="D405" s="77" t="s">
        <v>224</v>
      </c>
      <c r="E405" s="81" t="s">
        <v>224</v>
      </c>
      <c r="F405" s="56" t="s">
        <v>224</v>
      </c>
      <c r="G405" s="56" t="s">
        <v>224</v>
      </c>
      <c r="H405" s="56" t="s">
        <v>224</v>
      </c>
      <c r="I405" s="56" t="s">
        <v>224</v>
      </c>
      <c r="J405" s="56" t="s">
        <v>224</v>
      </c>
      <c r="K405" s="56" t="s">
        <v>224</v>
      </c>
      <c r="L405" s="56" t="s">
        <v>224</v>
      </c>
      <c r="M405" s="56" t="s">
        <v>224</v>
      </c>
      <c r="N405" s="56" t="s">
        <v>224</v>
      </c>
      <c r="O405" s="56" t="s">
        <v>224</v>
      </c>
      <c r="P405" s="56" t="s">
        <v>224</v>
      </c>
      <c r="Q405" s="56" t="s">
        <v>224</v>
      </c>
      <c r="R405" s="56" t="s">
        <v>224</v>
      </c>
      <c r="S405" s="56" t="s">
        <v>224</v>
      </c>
      <c r="T405" s="56" t="s">
        <v>224</v>
      </c>
      <c r="U405" s="56" t="e">
        <f t="shared" si="85"/>
        <v>#VALUE!</v>
      </c>
      <c r="V405" s="57" t="e">
        <f t="shared" si="86"/>
        <v>#VALUE!</v>
      </c>
    </row>
    <row r="406" spans="1:22" ht="31.5" hidden="1" outlineLevel="1" x14ac:dyDescent="0.25">
      <c r="A406" s="14" t="s">
        <v>634</v>
      </c>
      <c r="B406" s="24" t="s">
        <v>25</v>
      </c>
      <c r="C406" s="16" t="s">
        <v>17</v>
      </c>
      <c r="D406" s="77" t="s">
        <v>224</v>
      </c>
      <c r="E406" s="81" t="s">
        <v>224</v>
      </c>
      <c r="F406" s="56" t="s">
        <v>224</v>
      </c>
      <c r="G406" s="56" t="s">
        <v>224</v>
      </c>
      <c r="H406" s="56" t="s">
        <v>224</v>
      </c>
      <c r="I406" s="56" t="s">
        <v>224</v>
      </c>
      <c r="J406" s="56" t="s">
        <v>224</v>
      </c>
      <c r="K406" s="56" t="s">
        <v>224</v>
      </c>
      <c r="L406" s="56" t="s">
        <v>224</v>
      </c>
      <c r="M406" s="56" t="s">
        <v>224</v>
      </c>
      <c r="N406" s="56" t="s">
        <v>224</v>
      </c>
      <c r="O406" s="56" t="s">
        <v>224</v>
      </c>
      <c r="P406" s="56" t="s">
        <v>224</v>
      </c>
      <c r="Q406" s="56" t="s">
        <v>224</v>
      </c>
      <c r="R406" s="56" t="s">
        <v>224</v>
      </c>
      <c r="S406" s="56" t="s">
        <v>224</v>
      </c>
      <c r="T406" s="56" t="s">
        <v>224</v>
      </c>
      <c r="U406" s="56" t="e">
        <f t="shared" si="85"/>
        <v>#VALUE!</v>
      </c>
      <c r="V406" s="57" t="e">
        <f t="shared" si="86"/>
        <v>#VALUE!</v>
      </c>
    </row>
    <row r="407" spans="1:22" hidden="1" outlineLevel="1" x14ac:dyDescent="0.25">
      <c r="A407" s="14" t="s">
        <v>635</v>
      </c>
      <c r="B407" s="24" t="s">
        <v>408</v>
      </c>
      <c r="C407" s="16" t="s">
        <v>17</v>
      </c>
      <c r="D407" s="77" t="s">
        <v>224</v>
      </c>
      <c r="E407" s="81" t="s">
        <v>224</v>
      </c>
      <c r="F407" s="56" t="s">
        <v>224</v>
      </c>
      <c r="G407" s="56" t="s">
        <v>224</v>
      </c>
      <c r="H407" s="56" t="s">
        <v>224</v>
      </c>
      <c r="I407" s="56" t="s">
        <v>224</v>
      </c>
      <c r="J407" s="56" t="s">
        <v>224</v>
      </c>
      <c r="K407" s="56" t="s">
        <v>224</v>
      </c>
      <c r="L407" s="56" t="s">
        <v>224</v>
      </c>
      <c r="M407" s="56" t="s">
        <v>224</v>
      </c>
      <c r="N407" s="56" t="s">
        <v>224</v>
      </c>
      <c r="O407" s="56" t="s">
        <v>224</v>
      </c>
      <c r="P407" s="56" t="s">
        <v>224</v>
      </c>
      <c r="Q407" s="56" t="s">
        <v>224</v>
      </c>
      <c r="R407" s="56" t="s">
        <v>224</v>
      </c>
      <c r="S407" s="56" t="s">
        <v>224</v>
      </c>
      <c r="T407" s="56" t="s">
        <v>224</v>
      </c>
      <c r="U407" s="56" t="e">
        <f t="shared" si="85"/>
        <v>#VALUE!</v>
      </c>
      <c r="V407" s="57" t="e">
        <f t="shared" si="86"/>
        <v>#VALUE!</v>
      </c>
    </row>
    <row r="408" spans="1:22" ht="31.5" collapsed="1" x14ac:dyDescent="0.25">
      <c r="A408" s="14" t="s">
        <v>636</v>
      </c>
      <c r="B408" s="24" t="s">
        <v>411</v>
      </c>
      <c r="C408" s="16" t="s">
        <v>17</v>
      </c>
      <c r="D408" s="77">
        <v>5.6670437966101597</v>
      </c>
      <c r="E408" s="81">
        <v>130.85256557384753</v>
      </c>
      <c r="F408" s="56">
        <v>180.0928429283899</v>
      </c>
      <c r="G408" s="56">
        <v>0</v>
      </c>
      <c r="H408" s="56">
        <v>92.506531211474567</v>
      </c>
      <c r="I408" s="56">
        <v>0</v>
      </c>
      <c r="J408" s="56">
        <v>0</v>
      </c>
      <c r="K408" s="56">
        <v>142.06681778813558</v>
      </c>
      <c r="L408" s="56">
        <v>17.765414448873202</v>
      </c>
      <c r="M408" s="56">
        <v>7.1788135593220339</v>
      </c>
      <c r="N408" s="56">
        <v>40.732590688265255</v>
      </c>
      <c r="O408" s="56">
        <v>304.86771055627122</v>
      </c>
      <c r="P408" s="56">
        <v>84.936741217733896</v>
      </c>
      <c r="Q408" s="56">
        <v>450.95372722118657</v>
      </c>
      <c r="R408" s="56">
        <v>9.9999999999999982</v>
      </c>
      <c r="S408" s="56">
        <v>0</v>
      </c>
      <c r="T408" s="56">
        <v>0</v>
      </c>
      <c r="U408" s="56">
        <f>G408+I408+K408+M408+O408+Q408+S408</f>
        <v>905.06706912491541</v>
      </c>
      <c r="V408" s="57">
        <f>H408+J408+L408+N408+P408+R408+T408</f>
        <v>245.94127756634691</v>
      </c>
    </row>
    <row r="409" spans="1:22" hidden="1" outlineLevel="1" x14ac:dyDescent="0.25">
      <c r="A409" s="14" t="s">
        <v>637</v>
      </c>
      <c r="B409" s="24" t="s">
        <v>414</v>
      </c>
      <c r="C409" s="16" t="s">
        <v>17</v>
      </c>
      <c r="D409" s="77" t="s">
        <v>224</v>
      </c>
      <c r="E409" s="81" t="s">
        <v>224</v>
      </c>
      <c r="F409" s="56" t="s">
        <v>224</v>
      </c>
      <c r="G409" s="56" t="s">
        <v>224</v>
      </c>
      <c r="H409" s="56" t="s">
        <v>224</v>
      </c>
      <c r="I409" s="56" t="s">
        <v>224</v>
      </c>
      <c r="J409" s="56" t="s">
        <v>224</v>
      </c>
      <c r="K409" s="56" t="s">
        <v>224</v>
      </c>
      <c r="L409" s="56" t="s">
        <v>224</v>
      </c>
      <c r="M409" s="56" t="s">
        <v>224</v>
      </c>
      <c r="N409" s="56" t="s">
        <v>224</v>
      </c>
      <c r="O409" s="56" t="s">
        <v>224</v>
      </c>
      <c r="P409" s="56" t="s">
        <v>224</v>
      </c>
      <c r="Q409" s="56" t="s">
        <v>224</v>
      </c>
      <c r="R409" s="56" t="s">
        <v>224</v>
      </c>
      <c r="S409" s="56" t="s">
        <v>224</v>
      </c>
      <c r="T409" s="56" t="s">
        <v>224</v>
      </c>
      <c r="U409" s="56" t="e">
        <f t="shared" si="85"/>
        <v>#VALUE!</v>
      </c>
      <c r="V409" s="57" t="e">
        <f t="shared" si="86"/>
        <v>#VALUE!</v>
      </c>
    </row>
    <row r="410" spans="1:22" ht="31.5" collapsed="1" x14ac:dyDescent="0.25">
      <c r="A410" s="14" t="s">
        <v>638</v>
      </c>
      <c r="B410" s="24" t="s">
        <v>420</v>
      </c>
      <c r="C410" s="16" t="s">
        <v>17</v>
      </c>
      <c r="D410" s="77">
        <v>0</v>
      </c>
      <c r="E410" s="81">
        <v>0</v>
      </c>
      <c r="F410" s="56">
        <v>0</v>
      </c>
      <c r="G410" s="56">
        <v>0</v>
      </c>
      <c r="H410" s="56">
        <v>0</v>
      </c>
      <c r="I410" s="56">
        <v>0</v>
      </c>
      <c r="J410" s="56">
        <v>0</v>
      </c>
      <c r="K410" s="56">
        <v>0</v>
      </c>
      <c r="L410" s="56">
        <v>0</v>
      </c>
      <c r="M410" s="56">
        <v>0</v>
      </c>
      <c r="N410" s="56">
        <v>0</v>
      </c>
      <c r="O410" s="56">
        <v>0</v>
      </c>
      <c r="P410" s="56">
        <v>0</v>
      </c>
      <c r="Q410" s="56">
        <v>0</v>
      </c>
      <c r="R410" s="56">
        <v>0</v>
      </c>
      <c r="S410" s="56">
        <v>0</v>
      </c>
      <c r="T410" s="56">
        <v>0</v>
      </c>
      <c r="U410" s="56">
        <f t="shared" si="85"/>
        <v>0</v>
      </c>
      <c r="V410" s="57">
        <f t="shared" si="86"/>
        <v>0</v>
      </c>
    </row>
    <row r="411" spans="1:22" hidden="1" outlineLevel="1" x14ac:dyDescent="0.25">
      <c r="A411" s="14" t="s">
        <v>639</v>
      </c>
      <c r="B411" s="24" t="s">
        <v>422</v>
      </c>
      <c r="C411" s="16" t="s">
        <v>17</v>
      </c>
      <c r="D411" s="77" t="s">
        <v>224</v>
      </c>
      <c r="E411" s="81" t="s">
        <v>224</v>
      </c>
      <c r="F411" s="56" t="s">
        <v>224</v>
      </c>
      <c r="G411" s="56" t="s">
        <v>224</v>
      </c>
      <c r="H411" s="56" t="s">
        <v>224</v>
      </c>
      <c r="I411" s="56" t="s">
        <v>224</v>
      </c>
      <c r="J411" s="56" t="s">
        <v>224</v>
      </c>
      <c r="K411" s="56" t="s">
        <v>224</v>
      </c>
      <c r="L411" s="56" t="s">
        <v>224</v>
      </c>
      <c r="M411" s="56" t="s">
        <v>224</v>
      </c>
      <c r="N411" s="56" t="s">
        <v>224</v>
      </c>
      <c r="O411" s="56" t="s">
        <v>224</v>
      </c>
      <c r="P411" s="56" t="s">
        <v>224</v>
      </c>
      <c r="Q411" s="56" t="s">
        <v>224</v>
      </c>
      <c r="R411" s="56" t="s">
        <v>224</v>
      </c>
      <c r="S411" s="56" t="s">
        <v>224</v>
      </c>
      <c r="T411" s="56" t="s">
        <v>224</v>
      </c>
      <c r="U411" s="56" t="e">
        <f t="shared" si="85"/>
        <v>#VALUE!</v>
      </c>
      <c r="V411" s="57" t="e">
        <f t="shared" si="86"/>
        <v>#VALUE!</v>
      </c>
    </row>
    <row r="412" spans="1:22" ht="31.5" hidden="1" outlineLevel="1" x14ac:dyDescent="0.25">
      <c r="A412" s="14" t="s">
        <v>640</v>
      </c>
      <c r="B412" s="24" t="s">
        <v>425</v>
      </c>
      <c r="C412" s="16" t="s">
        <v>17</v>
      </c>
      <c r="D412" s="77" t="s">
        <v>224</v>
      </c>
      <c r="E412" s="81" t="s">
        <v>224</v>
      </c>
      <c r="F412" s="56" t="s">
        <v>224</v>
      </c>
      <c r="G412" s="56" t="s">
        <v>224</v>
      </c>
      <c r="H412" s="56" t="s">
        <v>224</v>
      </c>
      <c r="I412" s="56" t="s">
        <v>224</v>
      </c>
      <c r="J412" s="56" t="s">
        <v>224</v>
      </c>
      <c r="K412" s="56" t="s">
        <v>224</v>
      </c>
      <c r="L412" s="56" t="s">
        <v>224</v>
      </c>
      <c r="M412" s="56" t="s">
        <v>224</v>
      </c>
      <c r="N412" s="56" t="s">
        <v>224</v>
      </c>
      <c r="O412" s="56" t="s">
        <v>224</v>
      </c>
      <c r="P412" s="56" t="s">
        <v>224</v>
      </c>
      <c r="Q412" s="56" t="s">
        <v>224</v>
      </c>
      <c r="R412" s="56" t="s">
        <v>224</v>
      </c>
      <c r="S412" s="56" t="s">
        <v>224</v>
      </c>
      <c r="T412" s="56" t="s">
        <v>224</v>
      </c>
      <c r="U412" s="56" t="e">
        <f t="shared" si="85"/>
        <v>#VALUE!</v>
      </c>
      <c r="V412" s="57" t="e">
        <f t="shared" si="86"/>
        <v>#VALUE!</v>
      </c>
    </row>
    <row r="413" spans="1:22" hidden="1" outlineLevel="1" x14ac:dyDescent="0.25">
      <c r="A413" s="14" t="s">
        <v>641</v>
      </c>
      <c r="B413" s="25" t="s">
        <v>41</v>
      </c>
      <c r="C413" s="16" t="s">
        <v>17</v>
      </c>
      <c r="D413" s="77" t="s">
        <v>224</v>
      </c>
      <c r="E413" s="81" t="s">
        <v>224</v>
      </c>
      <c r="F413" s="56" t="s">
        <v>224</v>
      </c>
      <c r="G413" s="56" t="s">
        <v>224</v>
      </c>
      <c r="H413" s="56" t="s">
        <v>224</v>
      </c>
      <c r="I413" s="56" t="s">
        <v>224</v>
      </c>
      <c r="J413" s="56" t="s">
        <v>224</v>
      </c>
      <c r="K413" s="56" t="s">
        <v>224</v>
      </c>
      <c r="L413" s="56" t="s">
        <v>224</v>
      </c>
      <c r="M413" s="56" t="s">
        <v>224</v>
      </c>
      <c r="N413" s="56" t="s">
        <v>224</v>
      </c>
      <c r="O413" s="56" t="s">
        <v>224</v>
      </c>
      <c r="P413" s="56" t="s">
        <v>224</v>
      </c>
      <c r="Q413" s="56" t="s">
        <v>224</v>
      </c>
      <c r="R413" s="56" t="s">
        <v>224</v>
      </c>
      <c r="S413" s="56" t="s">
        <v>224</v>
      </c>
      <c r="T413" s="56" t="s">
        <v>224</v>
      </c>
      <c r="U413" s="56" t="e">
        <f t="shared" si="85"/>
        <v>#VALUE!</v>
      </c>
      <c r="V413" s="57" t="e">
        <f t="shared" si="86"/>
        <v>#VALUE!</v>
      </c>
    </row>
    <row r="414" spans="1:22" hidden="1" outlineLevel="1" x14ac:dyDescent="0.25">
      <c r="A414" s="14" t="s">
        <v>642</v>
      </c>
      <c r="B414" s="101" t="s">
        <v>43</v>
      </c>
      <c r="C414" s="16" t="s">
        <v>17</v>
      </c>
      <c r="D414" s="77" t="s">
        <v>224</v>
      </c>
      <c r="E414" s="81" t="s">
        <v>224</v>
      </c>
      <c r="F414" s="56" t="s">
        <v>224</v>
      </c>
      <c r="G414" s="56" t="s">
        <v>224</v>
      </c>
      <c r="H414" s="56" t="s">
        <v>224</v>
      </c>
      <c r="I414" s="56" t="s">
        <v>224</v>
      </c>
      <c r="J414" s="56" t="s">
        <v>224</v>
      </c>
      <c r="K414" s="56" t="s">
        <v>224</v>
      </c>
      <c r="L414" s="56" t="s">
        <v>224</v>
      </c>
      <c r="M414" s="56" t="s">
        <v>224</v>
      </c>
      <c r="N414" s="56" t="s">
        <v>224</v>
      </c>
      <c r="O414" s="56" t="s">
        <v>224</v>
      </c>
      <c r="P414" s="56" t="s">
        <v>224</v>
      </c>
      <c r="Q414" s="56" t="s">
        <v>224</v>
      </c>
      <c r="R414" s="56" t="s">
        <v>224</v>
      </c>
      <c r="S414" s="56" t="s">
        <v>224</v>
      </c>
      <c r="T414" s="56" t="s">
        <v>224</v>
      </c>
      <c r="U414" s="56" t="e">
        <f t="shared" si="85"/>
        <v>#VALUE!</v>
      </c>
      <c r="V414" s="57" t="e">
        <f t="shared" si="86"/>
        <v>#VALUE!</v>
      </c>
    </row>
    <row r="415" spans="1:22" collapsed="1" x14ac:dyDescent="0.25">
      <c r="A415" s="14" t="s">
        <v>643</v>
      </c>
      <c r="B415" s="22" t="s">
        <v>644</v>
      </c>
      <c r="C415" s="16" t="s">
        <v>17</v>
      </c>
      <c r="D415" s="77">
        <v>0</v>
      </c>
      <c r="E415" s="80">
        <v>0</v>
      </c>
      <c r="F415" s="56">
        <v>0</v>
      </c>
      <c r="G415" s="56">
        <v>0</v>
      </c>
      <c r="H415" s="56">
        <v>0</v>
      </c>
      <c r="I415" s="56">
        <v>0</v>
      </c>
      <c r="J415" s="56">
        <v>0</v>
      </c>
      <c r="K415" s="56">
        <v>0</v>
      </c>
      <c r="L415" s="56">
        <v>0</v>
      </c>
      <c r="M415" s="56">
        <v>0</v>
      </c>
      <c r="N415" s="56">
        <v>0</v>
      </c>
      <c r="O415" s="56">
        <v>0</v>
      </c>
      <c r="P415" s="56">
        <v>0</v>
      </c>
      <c r="Q415" s="56">
        <v>0</v>
      </c>
      <c r="R415" s="56">
        <v>0</v>
      </c>
      <c r="S415" s="56">
        <v>0</v>
      </c>
      <c r="T415" s="56">
        <v>0</v>
      </c>
      <c r="U415" s="56">
        <f t="shared" si="85"/>
        <v>0</v>
      </c>
      <c r="V415" s="57">
        <f t="shared" si="86"/>
        <v>0</v>
      </c>
    </row>
    <row r="416" spans="1:22" ht="31.5" x14ac:dyDescent="0.25">
      <c r="A416" s="14" t="s">
        <v>645</v>
      </c>
      <c r="B416" s="22" t="s">
        <v>646</v>
      </c>
      <c r="C416" s="16" t="s">
        <v>17</v>
      </c>
      <c r="D416" s="77">
        <f>D422+D424</f>
        <v>0</v>
      </c>
      <c r="E416" s="80">
        <f t="shared" ref="E416:T416" si="94">E422+E424</f>
        <v>0</v>
      </c>
      <c r="F416" s="56">
        <f t="shared" si="94"/>
        <v>0</v>
      </c>
      <c r="G416" s="56">
        <f t="shared" si="94"/>
        <v>0</v>
      </c>
      <c r="H416" s="56">
        <f t="shared" si="94"/>
        <v>0</v>
      </c>
      <c r="I416" s="56">
        <f t="shared" si="94"/>
        <v>0</v>
      </c>
      <c r="J416" s="56">
        <f t="shared" si="94"/>
        <v>0</v>
      </c>
      <c r="K416" s="56">
        <f t="shared" si="94"/>
        <v>0</v>
      </c>
      <c r="L416" s="56">
        <f t="shared" si="94"/>
        <v>0</v>
      </c>
      <c r="M416" s="56">
        <f t="shared" si="94"/>
        <v>0</v>
      </c>
      <c r="N416" s="56">
        <f t="shared" si="94"/>
        <v>0</v>
      </c>
      <c r="O416" s="56">
        <f t="shared" si="94"/>
        <v>0</v>
      </c>
      <c r="P416" s="56">
        <f t="shared" si="94"/>
        <v>0</v>
      </c>
      <c r="Q416" s="56">
        <f t="shared" si="94"/>
        <v>0</v>
      </c>
      <c r="R416" s="56">
        <f t="shared" si="94"/>
        <v>0</v>
      </c>
      <c r="S416" s="56">
        <f t="shared" si="94"/>
        <v>0</v>
      </c>
      <c r="T416" s="56">
        <f t="shared" si="94"/>
        <v>0</v>
      </c>
      <c r="U416" s="56">
        <f t="shared" si="85"/>
        <v>0</v>
      </c>
      <c r="V416" s="57">
        <f t="shared" si="86"/>
        <v>0</v>
      </c>
    </row>
    <row r="417" spans="1:22" hidden="1" outlineLevel="1" x14ac:dyDescent="0.25">
      <c r="A417" s="14" t="s">
        <v>647</v>
      </c>
      <c r="B417" s="24" t="s">
        <v>631</v>
      </c>
      <c r="C417" s="16" t="s">
        <v>17</v>
      </c>
      <c r="D417" s="77" t="s">
        <v>224</v>
      </c>
      <c r="E417" s="80" t="s">
        <v>224</v>
      </c>
      <c r="F417" s="56" t="s">
        <v>224</v>
      </c>
      <c r="G417" s="56" t="s">
        <v>224</v>
      </c>
      <c r="H417" s="56" t="s">
        <v>224</v>
      </c>
      <c r="I417" s="56" t="s">
        <v>224</v>
      </c>
      <c r="J417" s="56" t="s">
        <v>224</v>
      </c>
      <c r="K417" s="56" t="s">
        <v>224</v>
      </c>
      <c r="L417" s="56" t="s">
        <v>224</v>
      </c>
      <c r="M417" s="56" t="s">
        <v>224</v>
      </c>
      <c r="N417" s="56" t="s">
        <v>224</v>
      </c>
      <c r="O417" s="56" t="s">
        <v>224</v>
      </c>
      <c r="P417" s="56" t="s">
        <v>224</v>
      </c>
      <c r="Q417" s="56" t="s">
        <v>224</v>
      </c>
      <c r="R417" s="56" t="s">
        <v>224</v>
      </c>
      <c r="S417" s="56" t="s">
        <v>224</v>
      </c>
      <c r="T417" s="56" t="s">
        <v>224</v>
      </c>
      <c r="U417" s="56" t="e">
        <f t="shared" si="85"/>
        <v>#VALUE!</v>
      </c>
      <c r="V417" s="57" t="e">
        <f t="shared" si="86"/>
        <v>#VALUE!</v>
      </c>
    </row>
    <row r="418" spans="1:22" ht="31.5" hidden="1" outlineLevel="1" x14ac:dyDescent="0.25">
      <c r="A418" s="14" t="s">
        <v>648</v>
      </c>
      <c r="B418" s="24" t="s">
        <v>21</v>
      </c>
      <c r="C418" s="16" t="s">
        <v>17</v>
      </c>
      <c r="D418" s="77" t="s">
        <v>224</v>
      </c>
      <c r="E418" s="80" t="s">
        <v>224</v>
      </c>
      <c r="F418" s="56" t="s">
        <v>224</v>
      </c>
      <c r="G418" s="56" t="s">
        <v>224</v>
      </c>
      <c r="H418" s="56" t="s">
        <v>224</v>
      </c>
      <c r="I418" s="56" t="s">
        <v>224</v>
      </c>
      <c r="J418" s="56" t="s">
        <v>224</v>
      </c>
      <c r="K418" s="56" t="s">
        <v>224</v>
      </c>
      <c r="L418" s="56" t="s">
        <v>224</v>
      </c>
      <c r="M418" s="56" t="s">
        <v>224</v>
      </c>
      <c r="N418" s="56" t="s">
        <v>224</v>
      </c>
      <c r="O418" s="56" t="s">
        <v>224</v>
      </c>
      <c r="P418" s="56" t="s">
        <v>224</v>
      </c>
      <c r="Q418" s="56" t="s">
        <v>224</v>
      </c>
      <c r="R418" s="56" t="s">
        <v>224</v>
      </c>
      <c r="S418" s="56" t="s">
        <v>224</v>
      </c>
      <c r="T418" s="56" t="s">
        <v>224</v>
      </c>
      <c r="U418" s="56" t="e">
        <f t="shared" si="85"/>
        <v>#VALUE!</v>
      </c>
      <c r="V418" s="57" t="e">
        <f t="shared" si="86"/>
        <v>#VALUE!</v>
      </c>
    </row>
    <row r="419" spans="1:22" ht="31.5" hidden="1" outlineLevel="1" x14ac:dyDescent="0.25">
      <c r="A419" s="14" t="s">
        <v>649</v>
      </c>
      <c r="B419" s="24" t="s">
        <v>23</v>
      </c>
      <c r="C419" s="16" t="s">
        <v>17</v>
      </c>
      <c r="D419" s="77" t="s">
        <v>224</v>
      </c>
      <c r="E419" s="80" t="s">
        <v>224</v>
      </c>
      <c r="F419" s="56" t="s">
        <v>224</v>
      </c>
      <c r="G419" s="56" t="s">
        <v>224</v>
      </c>
      <c r="H419" s="56" t="s">
        <v>224</v>
      </c>
      <c r="I419" s="56" t="s">
        <v>224</v>
      </c>
      <c r="J419" s="56" t="s">
        <v>224</v>
      </c>
      <c r="K419" s="56" t="s">
        <v>224</v>
      </c>
      <c r="L419" s="56" t="s">
        <v>224</v>
      </c>
      <c r="M419" s="56" t="s">
        <v>224</v>
      </c>
      <c r="N419" s="56" t="s">
        <v>224</v>
      </c>
      <c r="O419" s="56" t="s">
        <v>224</v>
      </c>
      <c r="P419" s="56" t="s">
        <v>224</v>
      </c>
      <c r="Q419" s="56" t="s">
        <v>224</v>
      </c>
      <c r="R419" s="56" t="s">
        <v>224</v>
      </c>
      <c r="S419" s="56" t="s">
        <v>224</v>
      </c>
      <c r="T419" s="56" t="s">
        <v>224</v>
      </c>
      <c r="U419" s="56" t="e">
        <f t="shared" si="85"/>
        <v>#VALUE!</v>
      </c>
      <c r="V419" s="57" t="e">
        <f t="shared" si="86"/>
        <v>#VALUE!</v>
      </c>
    </row>
    <row r="420" spans="1:22" ht="31.5" hidden="1" outlineLevel="1" x14ac:dyDescent="0.25">
      <c r="A420" s="14" t="s">
        <v>650</v>
      </c>
      <c r="B420" s="24" t="s">
        <v>25</v>
      </c>
      <c r="C420" s="16" t="s">
        <v>17</v>
      </c>
      <c r="D420" s="77" t="s">
        <v>224</v>
      </c>
      <c r="E420" s="80" t="s">
        <v>224</v>
      </c>
      <c r="F420" s="56" t="s">
        <v>224</v>
      </c>
      <c r="G420" s="56" t="s">
        <v>224</v>
      </c>
      <c r="H420" s="56" t="s">
        <v>224</v>
      </c>
      <c r="I420" s="56" t="s">
        <v>224</v>
      </c>
      <c r="J420" s="56" t="s">
        <v>224</v>
      </c>
      <c r="K420" s="56" t="s">
        <v>224</v>
      </c>
      <c r="L420" s="56" t="s">
        <v>224</v>
      </c>
      <c r="M420" s="56" t="s">
        <v>224</v>
      </c>
      <c r="N420" s="56" t="s">
        <v>224</v>
      </c>
      <c r="O420" s="56" t="s">
        <v>224</v>
      </c>
      <c r="P420" s="56" t="s">
        <v>224</v>
      </c>
      <c r="Q420" s="56" t="s">
        <v>224</v>
      </c>
      <c r="R420" s="56" t="s">
        <v>224</v>
      </c>
      <c r="S420" s="56" t="s">
        <v>224</v>
      </c>
      <c r="T420" s="56" t="s">
        <v>224</v>
      </c>
      <c r="U420" s="56" t="e">
        <f t="shared" si="85"/>
        <v>#VALUE!</v>
      </c>
      <c r="V420" s="57" t="e">
        <f t="shared" si="86"/>
        <v>#VALUE!</v>
      </c>
    </row>
    <row r="421" spans="1:22" hidden="1" outlineLevel="1" x14ac:dyDescent="0.25">
      <c r="A421" s="14" t="s">
        <v>651</v>
      </c>
      <c r="B421" s="24" t="s">
        <v>408</v>
      </c>
      <c r="C421" s="16" t="s">
        <v>17</v>
      </c>
      <c r="D421" s="77" t="s">
        <v>224</v>
      </c>
      <c r="E421" s="80" t="s">
        <v>224</v>
      </c>
      <c r="F421" s="56" t="s">
        <v>224</v>
      </c>
      <c r="G421" s="56" t="s">
        <v>224</v>
      </c>
      <c r="H421" s="56" t="s">
        <v>224</v>
      </c>
      <c r="I421" s="56" t="s">
        <v>224</v>
      </c>
      <c r="J421" s="56" t="s">
        <v>224</v>
      </c>
      <c r="K421" s="56" t="s">
        <v>224</v>
      </c>
      <c r="L421" s="56" t="s">
        <v>224</v>
      </c>
      <c r="M421" s="56" t="s">
        <v>224</v>
      </c>
      <c r="N421" s="56" t="s">
        <v>224</v>
      </c>
      <c r="O421" s="56" t="s">
        <v>224</v>
      </c>
      <c r="P421" s="56" t="s">
        <v>224</v>
      </c>
      <c r="Q421" s="56" t="s">
        <v>224</v>
      </c>
      <c r="R421" s="56" t="s">
        <v>224</v>
      </c>
      <c r="S421" s="56" t="s">
        <v>224</v>
      </c>
      <c r="T421" s="56" t="s">
        <v>224</v>
      </c>
      <c r="U421" s="56" t="e">
        <f t="shared" si="85"/>
        <v>#VALUE!</v>
      </c>
      <c r="V421" s="57" t="e">
        <f t="shared" si="86"/>
        <v>#VALUE!</v>
      </c>
    </row>
    <row r="422" spans="1:22" ht="31.5" collapsed="1" x14ac:dyDescent="0.25">
      <c r="A422" s="14" t="s">
        <v>652</v>
      </c>
      <c r="B422" s="24" t="s">
        <v>411</v>
      </c>
      <c r="C422" s="16" t="s">
        <v>17</v>
      </c>
      <c r="D422" s="77">
        <v>0</v>
      </c>
      <c r="E422" s="80">
        <v>0</v>
      </c>
      <c r="F422" s="56">
        <v>0</v>
      </c>
      <c r="G422" s="56">
        <v>0</v>
      </c>
      <c r="H422" s="56">
        <v>0</v>
      </c>
      <c r="I422" s="56">
        <v>0</v>
      </c>
      <c r="J422" s="56">
        <v>0</v>
      </c>
      <c r="K422" s="56">
        <v>0</v>
      </c>
      <c r="L422" s="56">
        <v>0</v>
      </c>
      <c r="M422" s="56">
        <v>0</v>
      </c>
      <c r="N422" s="56">
        <v>0</v>
      </c>
      <c r="O422" s="56">
        <v>0</v>
      </c>
      <c r="P422" s="56">
        <v>0</v>
      </c>
      <c r="Q422" s="56">
        <v>0</v>
      </c>
      <c r="R422" s="56">
        <v>0</v>
      </c>
      <c r="S422" s="56">
        <v>0</v>
      </c>
      <c r="T422" s="56">
        <v>0</v>
      </c>
      <c r="U422" s="56">
        <f t="shared" si="85"/>
        <v>0</v>
      </c>
      <c r="V422" s="57">
        <f t="shared" si="86"/>
        <v>0</v>
      </c>
    </row>
    <row r="423" spans="1:22" hidden="1" outlineLevel="1" x14ac:dyDescent="0.25">
      <c r="A423" s="14" t="s">
        <v>653</v>
      </c>
      <c r="B423" s="24" t="s">
        <v>414</v>
      </c>
      <c r="C423" s="16" t="s">
        <v>17</v>
      </c>
      <c r="D423" s="77" t="s">
        <v>224</v>
      </c>
      <c r="E423" s="80" t="s">
        <v>224</v>
      </c>
      <c r="F423" s="56" t="s">
        <v>224</v>
      </c>
      <c r="G423" s="56" t="s">
        <v>224</v>
      </c>
      <c r="H423" s="56" t="s">
        <v>224</v>
      </c>
      <c r="I423" s="56" t="s">
        <v>224</v>
      </c>
      <c r="J423" s="56" t="s">
        <v>224</v>
      </c>
      <c r="K423" s="56" t="s">
        <v>224</v>
      </c>
      <c r="L423" s="56" t="s">
        <v>224</v>
      </c>
      <c r="M423" s="56" t="s">
        <v>224</v>
      </c>
      <c r="N423" s="56" t="s">
        <v>224</v>
      </c>
      <c r="O423" s="56" t="s">
        <v>224</v>
      </c>
      <c r="P423" s="56" t="s">
        <v>224</v>
      </c>
      <c r="Q423" s="56" t="s">
        <v>224</v>
      </c>
      <c r="R423" s="56" t="s">
        <v>224</v>
      </c>
      <c r="S423" s="56" t="s">
        <v>224</v>
      </c>
      <c r="T423" s="56" t="s">
        <v>224</v>
      </c>
      <c r="U423" s="56" t="e">
        <f t="shared" si="85"/>
        <v>#VALUE!</v>
      </c>
      <c r="V423" s="57" t="e">
        <f t="shared" si="86"/>
        <v>#VALUE!</v>
      </c>
    </row>
    <row r="424" spans="1:22" ht="31.5" collapsed="1" x14ac:dyDescent="0.25">
      <c r="A424" s="14" t="s">
        <v>654</v>
      </c>
      <c r="B424" s="24" t="s">
        <v>420</v>
      </c>
      <c r="C424" s="16" t="s">
        <v>17</v>
      </c>
      <c r="D424" s="77">
        <v>0</v>
      </c>
      <c r="E424" s="80">
        <v>0</v>
      </c>
      <c r="F424" s="56">
        <v>0</v>
      </c>
      <c r="G424" s="56">
        <v>0</v>
      </c>
      <c r="H424" s="56">
        <v>0</v>
      </c>
      <c r="I424" s="56">
        <v>0</v>
      </c>
      <c r="J424" s="56">
        <v>0</v>
      </c>
      <c r="K424" s="56">
        <v>0</v>
      </c>
      <c r="L424" s="56">
        <v>0</v>
      </c>
      <c r="M424" s="56">
        <v>0</v>
      </c>
      <c r="N424" s="56">
        <v>0</v>
      </c>
      <c r="O424" s="56">
        <v>0</v>
      </c>
      <c r="P424" s="56">
        <v>0</v>
      </c>
      <c r="Q424" s="56">
        <v>0</v>
      </c>
      <c r="R424" s="56">
        <v>0</v>
      </c>
      <c r="S424" s="56">
        <v>0</v>
      </c>
      <c r="T424" s="56">
        <v>0</v>
      </c>
      <c r="U424" s="56">
        <f t="shared" si="85"/>
        <v>0</v>
      </c>
      <c r="V424" s="57">
        <f t="shared" si="86"/>
        <v>0</v>
      </c>
    </row>
    <row r="425" spans="1:22" hidden="1" outlineLevel="1" x14ac:dyDescent="0.25">
      <c r="A425" s="14" t="s">
        <v>655</v>
      </c>
      <c r="B425" s="24" t="s">
        <v>422</v>
      </c>
      <c r="C425" s="16" t="s">
        <v>17</v>
      </c>
      <c r="D425" s="77" t="s">
        <v>224</v>
      </c>
      <c r="E425" s="80" t="s">
        <v>224</v>
      </c>
      <c r="F425" s="56" t="s">
        <v>224</v>
      </c>
      <c r="G425" s="56" t="s">
        <v>224</v>
      </c>
      <c r="H425" s="56" t="s">
        <v>224</v>
      </c>
      <c r="I425" s="56" t="s">
        <v>224</v>
      </c>
      <c r="J425" s="56" t="s">
        <v>224</v>
      </c>
      <c r="K425" s="56" t="s">
        <v>224</v>
      </c>
      <c r="L425" s="56" t="s">
        <v>224</v>
      </c>
      <c r="M425" s="56" t="s">
        <v>224</v>
      </c>
      <c r="N425" s="56" t="s">
        <v>224</v>
      </c>
      <c r="O425" s="56" t="s">
        <v>224</v>
      </c>
      <c r="P425" s="56" t="s">
        <v>224</v>
      </c>
      <c r="Q425" s="56" t="s">
        <v>224</v>
      </c>
      <c r="R425" s="56" t="s">
        <v>224</v>
      </c>
      <c r="S425" s="56" t="s">
        <v>224</v>
      </c>
      <c r="T425" s="56" t="s">
        <v>224</v>
      </c>
      <c r="U425" s="56" t="e">
        <f t="shared" si="85"/>
        <v>#VALUE!</v>
      </c>
      <c r="V425" s="57" t="e">
        <f t="shared" si="86"/>
        <v>#VALUE!</v>
      </c>
    </row>
    <row r="426" spans="1:22" ht="31.5" hidden="1" outlineLevel="1" x14ac:dyDescent="0.25">
      <c r="A426" s="14" t="s">
        <v>656</v>
      </c>
      <c r="B426" s="24" t="s">
        <v>425</v>
      </c>
      <c r="C426" s="16" t="s">
        <v>17</v>
      </c>
      <c r="D426" s="77" t="s">
        <v>224</v>
      </c>
      <c r="E426" s="80" t="s">
        <v>224</v>
      </c>
      <c r="F426" s="56" t="s">
        <v>224</v>
      </c>
      <c r="G426" s="56" t="s">
        <v>224</v>
      </c>
      <c r="H426" s="56" t="s">
        <v>224</v>
      </c>
      <c r="I426" s="56" t="s">
        <v>224</v>
      </c>
      <c r="J426" s="56" t="s">
        <v>224</v>
      </c>
      <c r="K426" s="56" t="s">
        <v>224</v>
      </c>
      <c r="L426" s="56" t="s">
        <v>224</v>
      </c>
      <c r="M426" s="56" t="s">
        <v>224</v>
      </c>
      <c r="N426" s="56" t="s">
        <v>224</v>
      </c>
      <c r="O426" s="56" t="s">
        <v>224</v>
      </c>
      <c r="P426" s="56" t="s">
        <v>224</v>
      </c>
      <c r="Q426" s="56" t="s">
        <v>224</v>
      </c>
      <c r="R426" s="56" t="s">
        <v>224</v>
      </c>
      <c r="S426" s="56" t="s">
        <v>224</v>
      </c>
      <c r="T426" s="56" t="s">
        <v>224</v>
      </c>
      <c r="U426" s="56" t="e">
        <f t="shared" si="85"/>
        <v>#VALUE!</v>
      </c>
      <c r="V426" s="57" t="e">
        <f t="shared" si="86"/>
        <v>#VALUE!</v>
      </c>
    </row>
    <row r="427" spans="1:22" hidden="1" outlineLevel="1" x14ac:dyDescent="0.25">
      <c r="A427" s="14" t="s">
        <v>657</v>
      </c>
      <c r="B427" s="101" t="s">
        <v>41</v>
      </c>
      <c r="C427" s="16" t="s">
        <v>17</v>
      </c>
      <c r="D427" s="77" t="s">
        <v>224</v>
      </c>
      <c r="E427" s="80" t="s">
        <v>224</v>
      </c>
      <c r="F427" s="56" t="s">
        <v>224</v>
      </c>
      <c r="G427" s="56" t="s">
        <v>224</v>
      </c>
      <c r="H427" s="56" t="s">
        <v>224</v>
      </c>
      <c r="I427" s="56" t="s">
        <v>224</v>
      </c>
      <c r="J427" s="56" t="s">
        <v>224</v>
      </c>
      <c r="K427" s="56" t="s">
        <v>224</v>
      </c>
      <c r="L427" s="56" t="s">
        <v>224</v>
      </c>
      <c r="M427" s="56" t="s">
        <v>224</v>
      </c>
      <c r="N427" s="56" t="s">
        <v>224</v>
      </c>
      <c r="O427" s="56" t="s">
        <v>224</v>
      </c>
      <c r="P427" s="56" t="s">
        <v>224</v>
      </c>
      <c r="Q427" s="56" t="s">
        <v>224</v>
      </c>
      <c r="R427" s="56" t="s">
        <v>224</v>
      </c>
      <c r="S427" s="56" t="s">
        <v>224</v>
      </c>
      <c r="T427" s="56" t="s">
        <v>224</v>
      </c>
      <c r="U427" s="56" t="e">
        <f t="shared" si="85"/>
        <v>#VALUE!</v>
      </c>
      <c r="V427" s="57" t="e">
        <f t="shared" si="86"/>
        <v>#VALUE!</v>
      </c>
    </row>
    <row r="428" spans="1:22" hidden="1" outlineLevel="1" x14ac:dyDescent="0.25">
      <c r="A428" s="14" t="s">
        <v>658</v>
      </c>
      <c r="B428" s="101" t="s">
        <v>43</v>
      </c>
      <c r="C428" s="16" t="s">
        <v>17</v>
      </c>
      <c r="D428" s="77" t="s">
        <v>224</v>
      </c>
      <c r="E428" s="80" t="s">
        <v>224</v>
      </c>
      <c r="F428" s="56" t="s">
        <v>224</v>
      </c>
      <c r="G428" s="56" t="s">
        <v>224</v>
      </c>
      <c r="H428" s="56" t="s">
        <v>224</v>
      </c>
      <c r="I428" s="56" t="s">
        <v>224</v>
      </c>
      <c r="J428" s="56" t="s">
        <v>224</v>
      </c>
      <c r="K428" s="56" t="s">
        <v>224</v>
      </c>
      <c r="L428" s="56" t="s">
        <v>224</v>
      </c>
      <c r="M428" s="56" t="s">
        <v>224</v>
      </c>
      <c r="N428" s="56" t="s">
        <v>224</v>
      </c>
      <c r="O428" s="56" t="s">
        <v>224</v>
      </c>
      <c r="P428" s="56" t="s">
        <v>224</v>
      </c>
      <c r="Q428" s="56" t="s">
        <v>224</v>
      </c>
      <c r="R428" s="56" t="s">
        <v>224</v>
      </c>
      <c r="S428" s="56" t="s">
        <v>224</v>
      </c>
      <c r="T428" s="56" t="s">
        <v>224</v>
      </c>
      <c r="U428" s="56" t="e">
        <f t="shared" si="85"/>
        <v>#VALUE!</v>
      </c>
      <c r="V428" s="57" t="e">
        <f t="shared" si="86"/>
        <v>#VALUE!</v>
      </c>
    </row>
    <row r="429" spans="1:22" collapsed="1" x14ac:dyDescent="0.25">
      <c r="A429" s="14" t="s">
        <v>28</v>
      </c>
      <c r="B429" s="21" t="s">
        <v>659</v>
      </c>
      <c r="C429" s="16" t="s">
        <v>17</v>
      </c>
      <c r="D429" s="77">
        <v>1.02006788338983</v>
      </c>
      <c r="E429" s="80">
        <v>213.77956180329258</v>
      </c>
      <c r="F429" s="56">
        <v>32.416819367110165</v>
      </c>
      <c r="G429" s="56">
        <v>0</v>
      </c>
      <c r="H429" s="56">
        <v>11.09622609152542</v>
      </c>
      <c r="I429" s="56">
        <v>0</v>
      </c>
      <c r="J429" s="56">
        <v>29.274580000000039</v>
      </c>
      <c r="K429" s="56">
        <v>25.572027201864401</v>
      </c>
      <c r="L429" s="56">
        <v>295.06135246146681</v>
      </c>
      <c r="M429" s="56">
        <v>1.2921864406779662</v>
      </c>
      <c r="N429" s="56">
        <v>7.3318663238877457</v>
      </c>
      <c r="O429" s="56">
        <v>54.876187900128812</v>
      </c>
      <c r="P429" s="56">
        <v>15.288613419192101</v>
      </c>
      <c r="Q429" s="56">
        <v>81.171670899813577</v>
      </c>
      <c r="R429" s="56">
        <v>1.7999999999999996</v>
      </c>
      <c r="S429" s="56">
        <v>0</v>
      </c>
      <c r="T429" s="56">
        <v>0</v>
      </c>
      <c r="U429" s="56">
        <f t="shared" si="85"/>
        <v>162.91207244248477</v>
      </c>
      <c r="V429" s="57">
        <f t="shared" si="86"/>
        <v>359.85263829607214</v>
      </c>
    </row>
    <row r="430" spans="1:22" x14ac:dyDescent="0.25">
      <c r="A430" s="14" t="s">
        <v>30</v>
      </c>
      <c r="B430" s="21" t="s">
        <v>660</v>
      </c>
      <c r="C430" s="16" t="s">
        <v>17</v>
      </c>
      <c r="D430" s="77">
        <v>17.785515</v>
      </c>
      <c r="E430" s="80">
        <f t="shared" ref="E430:T430" si="95">E431+E432</f>
        <v>0</v>
      </c>
      <c r="F430" s="56">
        <f t="shared" si="95"/>
        <v>0</v>
      </c>
      <c r="G430" s="56">
        <f t="shared" si="95"/>
        <v>71.317722959999998</v>
      </c>
      <c r="H430" s="56">
        <f t="shared" si="95"/>
        <v>0</v>
      </c>
      <c r="I430" s="56">
        <f t="shared" si="95"/>
        <v>0</v>
      </c>
      <c r="J430" s="56">
        <f t="shared" si="95"/>
        <v>1664.3455921843895</v>
      </c>
      <c r="K430" s="56">
        <f t="shared" si="95"/>
        <v>0</v>
      </c>
      <c r="L430" s="56">
        <f t="shared" si="95"/>
        <v>250</v>
      </c>
      <c r="M430" s="56">
        <f t="shared" si="95"/>
        <v>0</v>
      </c>
      <c r="N430" s="56">
        <f t="shared" si="95"/>
        <v>0</v>
      </c>
      <c r="O430" s="56">
        <f t="shared" si="95"/>
        <v>0</v>
      </c>
      <c r="P430" s="56">
        <f t="shared" si="95"/>
        <v>0</v>
      </c>
      <c r="Q430" s="56">
        <f t="shared" si="95"/>
        <v>0</v>
      </c>
      <c r="R430" s="56">
        <f t="shared" si="95"/>
        <v>0</v>
      </c>
      <c r="S430" s="56">
        <f t="shared" si="95"/>
        <v>0</v>
      </c>
      <c r="T430" s="56">
        <f t="shared" si="95"/>
        <v>0</v>
      </c>
      <c r="U430" s="56">
        <f t="shared" si="85"/>
        <v>71.317722959999998</v>
      </c>
      <c r="V430" s="57">
        <f t="shared" si="86"/>
        <v>1914.3455921843895</v>
      </c>
    </row>
    <row r="431" spans="1:22" x14ac:dyDescent="0.25">
      <c r="A431" s="14" t="s">
        <v>661</v>
      </c>
      <c r="B431" s="22" t="s">
        <v>662</v>
      </c>
      <c r="C431" s="16" t="s">
        <v>17</v>
      </c>
      <c r="D431" s="77">
        <v>0</v>
      </c>
      <c r="E431" s="80">
        <v>0</v>
      </c>
      <c r="F431" s="56">
        <v>0</v>
      </c>
      <c r="G431" s="56">
        <v>71.317722959999998</v>
      </c>
      <c r="H431" s="56">
        <v>0</v>
      </c>
      <c r="I431" s="56">
        <v>0</v>
      </c>
      <c r="J431" s="56">
        <v>1664.3455921843895</v>
      </c>
      <c r="K431" s="56">
        <v>0</v>
      </c>
      <c r="L431" s="56">
        <v>250</v>
      </c>
      <c r="M431" s="56">
        <v>0</v>
      </c>
      <c r="N431" s="56">
        <v>0</v>
      </c>
      <c r="O431" s="56">
        <v>0</v>
      </c>
      <c r="P431" s="56">
        <v>0</v>
      </c>
      <c r="Q431" s="56">
        <v>0</v>
      </c>
      <c r="R431" s="56">
        <v>0</v>
      </c>
      <c r="S431" s="56">
        <v>0</v>
      </c>
      <c r="T431" s="56">
        <v>0</v>
      </c>
      <c r="U431" s="56">
        <f t="shared" si="85"/>
        <v>71.317722959999998</v>
      </c>
      <c r="V431" s="57">
        <f t="shared" si="86"/>
        <v>1914.3455921843895</v>
      </c>
    </row>
    <row r="432" spans="1:22" x14ac:dyDescent="0.25">
      <c r="A432" s="14" t="s">
        <v>663</v>
      </c>
      <c r="B432" s="22" t="s">
        <v>664</v>
      </c>
      <c r="C432" s="16" t="s">
        <v>17</v>
      </c>
      <c r="D432" s="77">
        <v>0</v>
      </c>
      <c r="E432" s="80">
        <v>0</v>
      </c>
      <c r="F432" s="56">
        <v>0</v>
      </c>
      <c r="G432" s="56">
        <v>0</v>
      </c>
      <c r="H432" s="56">
        <v>0</v>
      </c>
      <c r="I432" s="56">
        <v>0</v>
      </c>
      <c r="J432" s="56">
        <v>0</v>
      </c>
      <c r="K432" s="56">
        <v>0</v>
      </c>
      <c r="L432" s="56">
        <v>0</v>
      </c>
      <c r="M432" s="56">
        <v>0</v>
      </c>
      <c r="N432" s="56">
        <v>0</v>
      </c>
      <c r="O432" s="56">
        <v>0</v>
      </c>
      <c r="P432" s="56">
        <v>0</v>
      </c>
      <c r="Q432" s="56">
        <v>0</v>
      </c>
      <c r="R432" s="56">
        <v>0</v>
      </c>
      <c r="S432" s="56">
        <v>0</v>
      </c>
      <c r="T432" s="56">
        <v>0</v>
      </c>
      <c r="U432" s="56">
        <f t="shared" si="85"/>
        <v>0</v>
      </c>
      <c r="V432" s="57">
        <f t="shared" si="86"/>
        <v>0</v>
      </c>
    </row>
    <row r="433" spans="1:22" x14ac:dyDescent="0.25">
      <c r="A433" s="14" t="s">
        <v>46</v>
      </c>
      <c r="B433" s="55" t="s">
        <v>665</v>
      </c>
      <c r="C433" s="16" t="s">
        <v>17</v>
      </c>
      <c r="D433" s="77">
        <f>D434+D435+D436+D437+D438+D443+D444</f>
        <v>325.57052000000004</v>
      </c>
      <c r="E433" s="80">
        <f t="shared" ref="E433:T433" si="96">E434+E435+E436+E437+E438+E443+E444</f>
        <v>200</v>
      </c>
      <c r="F433" s="56">
        <f t="shared" si="96"/>
        <v>0</v>
      </c>
      <c r="G433" s="56">
        <f t="shared" si="96"/>
        <v>0</v>
      </c>
      <c r="H433" s="56">
        <f t="shared" si="96"/>
        <v>74.727550039999997</v>
      </c>
      <c r="I433" s="56">
        <f t="shared" si="96"/>
        <v>0</v>
      </c>
      <c r="J433" s="56">
        <f t="shared" si="96"/>
        <v>0</v>
      </c>
      <c r="K433" s="56">
        <f t="shared" si="96"/>
        <v>0</v>
      </c>
      <c r="L433" s="56">
        <f t="shared" si="96"/>
        <v>0</v>
      </c>
      <c r="M433" s="56">
        <f t="shared" si="96"/>
        <v>0</v>
      </c>
      <c r="N433" s="56">
        <f t="shared" si="96"/>
        <v>0</v>
      </c>
      <c r="O433" s="56">
        <f t="shared" si="96"/>
        <v>0</v>
      </c>
      <c r="P433" s="56">
        <f t="shared" si="96"/>
        <v>0</v>
      </c>
      <c r="Q433" s="56">
        <f t="shared" si="96"/>
        <v>0</v>
      </c>
      <c r="R433" s="56">
        <f t="shared" si="96"/>
        <v>0</v>
      </c>
      <c r="S433" s="56">
        <f t="shared" si="96"/>
        <v>0</v>
      </c>
      <c r="T433" s="56">
        <f t="shared" si="96"/>
        <v>0</v>
      </c>
      <c r="U433" s="56">
        <f t="shared" si="85"/>
        <v>0</v>
      </c>
      <c r="V433" s="57">
        <f t="shared" si="86"/>
        <v>74.727550039999997</v>
      </c>
    </row>
    <row r="434" spans="1:22" x14ac:dyDescent="0.25">
      <c r="A434" s="14" t="s">
        <v>48</v>
      </c>
      <c r="B434" s="21" t="s">
        <v>666</v>
      </c>
      <c r="C434" s="16" t="s">
        <v>17</v>
      </c>
      <c r="D434" s="77">
        <v>0</v>
      </c>
      <c r="E434" s="80">
        <v>0</v>
      </c>
      <c r="F434" s="56">
        <v>0</v>
      </c>
      <c r="G434" s="56">
        <v>0</v>
      </c>
      <c r="H434" s="56">
        <v>0</v>
      </c>
      <c r="I434" s="56">
        <v>0</v>
      </c>
      <c r="J434" s="56">
        <v>0</v>
      </c>
      <c r="K434" s="56">
        <v>0</v>
      </c>
      <c r="L434" s="56">
        <v>0</v>
      </c>
      <c r="M434" s="56">
        <v>0</v>
      </c>
      <c r="N434" s="56">
        <v>0</v>
      </c>
      <c r="O434" s="56">
        <v>0</v>
      </c>
      <c r="P434" s="56">
        <v>0</v>
      </c>
      <c r="Q434" s="56">
        <v>0</v>
      </c>
      <c r="R434" s="56">
        <v>0</v>
      </c>
      <c r="S434" s="56">
        <v>0</v>
      </c>
      <c r="T434" s="56">
        <v>0</v>
      </c>
      <c r="U434" s="56">
        <f t="shared" si="85"/>
        <v>0</v>
      </c>
      <c r="V434" s="57">
        <f t="shared" si="86"/>
        <v>0</v>
      </c>
    </row>
    <row r="435" spans="1:22" x14ac:dyDescent="0.25">
      <c r="A435" s="14" t="s">
        <v>52</v>
      </c>
      <c r="B435" s="21" t="s">
        <v>667</v>
      </c>
      <c r="C435" s="16" t="s">
        <v>17</v>
      </c>
      <c r="D435" s="77">
        <v>0</v>
      </c>
      <c r="E435" s="80">
        <v>0</v>
      </c>
      <c r="F435" s="56">
        <v>0</v>
      </c>
      <c r="G435" s="56">
        <v>0</v>
      </c>
      <c r="H435" s="56">
        <v>0</v>
      </c>
      <c r="I435" s="56">
        <v>0</v>
      </c>
      <c r="J435" s="56">
        <v>0</v>
      </c>
      <c r="K435" s="56">
        <v>0</v>
      </c>
      <c r="L435" s="56">
        <v>0</v>
      </c>
      <c r="M435" s="56">
        <v>0</v>
      </c>
      <c r="N435" s="56">
        <v>0</v>
      </c>
      <c r="O435" s="56">
        <v>0</v>
      </c>
      <c r="P435" s="56">
        <v>0</v>
      </c>
      <c r="Q435" s="56">
        <v>0</v>
      </c>
      <c r="R435" s="56">
        <v>0</v>
      </c>
      <c r="S435" s="56">
        <v>0</v>
      </c>
      <c r="T435" s="56">
        <v>0</v>
      </c>
      <c r="U435" s="56">
        <f t="shared" si="85"/>
        <v>0</v>
      </c>
      <c r="V435" s="57">
        <f t="shared" si="86"/>
        <v>0</v>
      </c>
    </row>
    <row r="436" spans="1:22" x14ac:dyDescent="0.25">
      <c r="A436" s="14" t="s">
        <v>53</v>
      </c>
      <c r="B436" s="21" t="s">
        <v>668</v>
      </c>
      <c r="C436" s="16" t="s">
        <v>17</v>
      </c>
      <c r="D436" s="77">
        <v>0</v>
      </c>
      <c r="E436" s="80">
        <v>0</v>
      </c>
      <c r="F436" s="56">
        <v>0</v>
      </c>
      <c r="G436" s="56">
        <v>0</v>
      </c>
      <c r="H436" s="56">
        <v>0</v>
      </c>
      <c r="I436" s="56">
        <v>0</v>
      </c>
      <c r="J436" s="56">
        <v>0</v>
      </c>
      <c r="K436" s="56">
        <v>0</v>
      </c>
      <c r="L436" s="56">
        <v>0</v>
      </c>
      <c r="M436" s="56">
        <v>0</v>
      </c>
      <c r="N436" s="56">
        <v>0</v>
      </c>
      <c r="O436" s="56">
        <v>0</v>
      </c>
      <c r="P436" s="56">
        <v>0</v>
      </c>
      <c r="Q436" s="56">
        <v>0</v>
      </c>
      <c r="R436" s="56">
        <v>0</v>
      </c>
      <c r="S436" s="56">
        <v>0</v>
      </c>
      <c r="T436" s="56">
        <v>0</v>
      </c>
      <c r="U436" s="56">
        <f t="shared" si="85"/>
        <v>0</v>
      </c>
      <c r="V436" s="57">
        <f t="shared" si="86"/>
        <v>0</v>
      </c>
    </row>
    <row r="437" spans="1:22" x14ac:dyDescent="0.25">
      <c r="A437" s="14" t="s">
        <v>54</v>
      </c>
      <c r="B437" s="21" t="s">
        <v>669</v>
      </c>
      <c r="C437" s="16" t="s">
        <v>17</v>
      </c>
      <c r="D437" s="77">
        <v>325.57052000000004</v>
      </c>
      <c r="E437" s="80">
        <v>200</v>
      </c>
      <c r="F437" s="56">
        <v>0</v>
      </c>
      <c r="G437" s="56">
        <v>0</v>
      </c>
      <c r="H437" s="56">
        <v>74.727550039999997</v>
      </c>
      <c r="I437" s="56">
        <v>0</v>
      </c>
      <c r="J437" s="56">
        <v>0</v>
      </c>
      <c r="K437" s="56">
        <v>0</v>
      </c>
      <c r="L437" s="56">
        <v>0</v>
      </c>
      <c r="M437" s="56">
        <v>0</v>
      </c>
      <c r="N437" s="56">
        <v>0</v>
      </c>
      <c r="O437" s="56">
        <v>0</v>
      </c>
      <c r="P437" s="56">
        <v>0</v>
      </c>
      <c r="Q437" s="56">
        <v>0</v>
      </c>
      <c r="R437" s="56">
        <v>0</v>
      </c>
      <c r="S437" s="56">
        <v>0</v>
      </c>
      <c r="T437" s="56">
        <v>0</v>
      </c>
      <c r="U437" s="56">
        <f t="shared" si="85"/>
        <v>0</v>
      </c>
      <c r="V437" s="57">
        <f t="shared" si="86"/>
        <v>74.727550039999997</v>
      </c>
    </row>
    <row r="438" spans="1:22" x14ac:dyDescent="0.25">
      <c r="A438" s="14" t="s">
        <v>55</v>
      </c>
      <c r="B438" s="21" t="s">
        <v>670</v>
      </c>
      <c r="C438" s="16" t="s">
        <v>17</v>
      </c>
      <c r="D438" s="77">
        <v>0</v>
      </c>
      <c r="E438" s="80">
        <v>0</v>
      </c>
      <c r="F438" s="56">
        <v>0</v>
      </c>
      <c r="G438" s="56">
        <v>0</v>
      </c>
      <c r="H438" s="56">
        <v>0</v>
      </c>
      <c r="I438" s="56">
        <v>0</v>
      </c>
      <c r="J438" s="56">
        <v>0</v>
      </c>
      <c r="K438" s="56">
        <v>0</v>
      </c>
      <c r="L438" s="56">
        <v>0</v>
      </c>
      <c r="M438" s="56">
        <v>0</v>
      </c>
      <c r="N438" s="56">
        <v>0</v>
      </c>
      <c r="O438" s="56">
        <v>0</v>
      </c>
      <c r="P438" s="56">
        <v>0</v>
      </c>
      <c r="Q438" s="56">
        <v>0</v>
      </c>
      <c r="R438" s="56">
        <v>0</v>
      </c>
      <c r="S438" s="56">
        <v>0</v>
      </c>
      <c r="T438" s="56">
        <v>0</v>
      </c>
      <c r="U438" s="56">
        <f t="shared" si="85"/>
        <v>0</v>
      </c>
      <c r="V438" s="57">
        <f t="shared" si="86"/>
        <v>0</v>
      </c>
    </row>
    <row r="439" spans="1:22" x14ac:dyDescent="0.25">
      <c r="A439" s="14" t="s">
        <v>95</v>
      </c>
      <c r="B439" s="22" t="s">
        <v>305</v>
      </c>
      <c r="C439" s="16" t="s">
        <v>17</v>
      </c>
      <c r="D439" s="77">
        <v>0</v>
      </c>
      <c r="E439" s="80">
        <v>0</v>
      </c>
      <c r="F439" s="56">
        <v>0</v>
      </c>
      <c r="G439" s="56">
        <v>0</v>
      </c>
      <c r="H439" s="56">
        <v>0</v>
      </c>
      <c r="I439" s="56">
        <v>0</v>
      </c>
      <c r="J439" s="56">
        <v>0</v>
      </c>
      <c r="K439" s="56">
        <v>0</v>
      </c>
      <c r="L439" s="56">
        <v>0</v>
      </c>
      <c r="M439" s="56">
        <v>0</v>
      </c>
      <c r="N439" s="56">
        <v>0</v>
      </c>
      <c r="O439" s="56">
        <v>0</v>
      </c>
      <c r="P439" s="56">
        <v>0</v>
      </c>
      <c r="Q439" s="56">
        <v>0</v>
      </c>
      <c r="R439" s="56">
        <v>0</v>
      </c>
      <c r="S439" s="56">
        <v>0</v>
      </c>
      <c r="T439" s="56">
        <v>0</v>
      </c>
      <c r="U439" s="56">
        <f t="shared" ref="U439:U444" si="97">G439+I439+K439+M439+O439+Q439+S439</f>
        <v>0</v>
      </c>
      <c r="V439" s="57">
        <f t="shared" ref="V439:V444" si="98">H439+J439+L439+N439+P439+R439+T439</f>
        <v>0</v>
      </c>
    </row>
    <row r="440" spans="1:22" ht="31.5" x14ac:dyDescent="0.25">
      <c r="A440" s="14" t="s">
        <v>671</v>
      </c>
      <c r="B440" s="24" t="s">
        <v>672</v>
      </c>
      <c r="C440" s="16" t="s">
        <v>17</v>
      </c>
      <c r="D440" s="77" t="s">
        <v>224</v>
      </c>
      <c r="E440" s="81" t="s">
        <v>224</v>
      </c>
      <c r="F440" s="56" t="s">
        <v>224</v>
      </c>
      <c r="G440" s="56" t="s">
        <v>224</v>
      </c>
      <c r="H440" s="56" t="s">
        <v>224</v>
      </c>
      <c r="I440" s="56" t="s">
        <v>224</v>
      </c>
      <c r="J440" s="56" t="s">
        <v>224</v>
      </c>
      <c r="K440" s="56" t="s">
        <v>224</v>
      </c>
      <c r="L440" s="56" t="s">
        <v>224</v>
      </c>
      <c r="M440" s="56" t="s">
        <v>224</v>
      </c>
      <c r="N440" s="56" t="s">
        <v>224</v>
      </c>
      <c r="O440" s="56" t="s">
        <v>224</v>
      </c>
      <c r="P440" s="56" t="s">
        <v>224</v>
      </c>
      <c r="Q440" s="56" t="s">
        <v>224</v>
      </c>
      <c r="R440" s="56" t="s">
        <v>224</v>
      </c>
      <c r="S440" s="56" t="s">
        <v>224</v>
      </c>
      <c r="T440" s="56" t="s">
        <v>224</v>
      </c>
      <c r="U440" s="56" t="s">
        <v>224</v>
      </c>
      <c r="V440" s="56" t="s">
        <v>224</v>
      </c>
    </row>
    <row r="441" spans="1:22" ht="31.5" x14ac:dyDescent="0.25">
      <c r="A441" s="14" t="s">
        <v>97</v>
      </c>
      <c r="B441" s="22" t="s">
        <v>307</v>
      </c>
      <c r="C441" s="16" t="s">
        <v>17</v>
      </c>
      <c r="D441" s="77">
        <v>0</v>
      </c>
      <c r="E441" s="81">
        <v>0</v>
      </c>
      <c r="F441" s="56">
        <v>0</v>
      </c>
      <c r="G441" s="56">
        <v>0</v>
      </c>
      <c r="H441" s="56">
        <v>0</v>
      </c>
      <c r="I441" s="56">
        <v>0</v>
      </c>
      <c r="J441" s="56">
        <v>0</v>
      </c>
      <c r="K441" s="56">
        <v>0</v>
      </c>
      <c r="L441" s="56">
        <v>0</v>
      </c>
      <c r="M441" s="56">
        <v>0</v>
      </c>
      <c r="N441" s="56">
        <v>0</v>
      </c>
      <c r="O441" s="56">
        <v>0</v>
      </c>
      <c r="P441" s="56">
        <v>0</v>
      </c>
      <c r="Q441" s="56">
        <v>0</v>
      </c>
      <c r="R441" s="56">
        <v>0</v>
      </c>
      <c r="S441" s="56">
        <v>0</v>
      </c>
      <c r="T441" s="56">
        <v>0</v>
      </c>
      <c r="U441" s="56">
        <f t="shared" si="97"/>
        <v>0</v>
      </c>
      <c r="V441" s="57">
        <f t="shared" si="98"/>
        <v>0</v>
      </c>
    </row>
    <row r="442" spans="1:22" ht="47.25" x14ac:dyDescent="0.25">
      <c r="A442" s="14" t="s">
        <v>673</v>
      </c>
      <c r="B442" s="24" t="s">
        <v>674</v>
      </c>
      <c r="C442" s="16" t="s">
        <v>17</v>
      </c>
      <c r="D442" s="77" t="s">
        <v>224</v>
      </c>
      <c r="E442" s="81" t="s">
        <v>224</v>
      </c>
      <c r="F442" s="56" t="s">
        <v>224</v>
      </c>
      <c r="G442" s="56" t="s">
        <v>224</v>
      </c>
      <c r="H442" s="56" t="s">
        <v>224</v>
      </c>
      <c r="I442" s="56" t="s">
        <v>224</v>
      </c>
      <c r="J442" s="56" t="s">
        <v>224</v>
      </c>
      <c r="K442" s="56" t="s">
        <v>224</v>
      </c>
      <c r="L442" s="56" t="s">
        <v>224</v>
      </c>
      <c r="M442" s="56" t="s">
        <v>224</v>
      </c>
      <c r="N442" s="56" t="s">
        <v>224</v>
      </c>
      <c r="O442" s="56" t="s">
        <v>224</v>
      </c>
      <c r="P442" s="56" t="s">
        <v>224</v>
      </c>
      <c r="Q442" s="56" t="s">
        <v>224</v>
      </c>
      <c r="R442" s="56" t="s">
        <v>224</v>
      </c>
      <c r="S442" s="56" t="s">
        <v>224</v>
      </c>
      <c r="T442" s="56" t="s">
        <v>224</v>
      </c>
      <c r="U442" s="56" t="s">
        <v>224</v>
      </c>
      <c r="V442" s="56" t="s">
        <v>224</v>
      </c>
    </row>
    <row r="443" spans="1:22" x14ac:dyDescent="0.25">
      <c r="A443" s="14" t="s">
        <v>56</v>
      </c>
      <c r="B443" s="21" t="s">
        <v>675</v>
      </c>
      <c r="C443" s="16" t="s">
        <v>17</v>
      </c>
      <c r="D443" s="77">
        <v>0</v>
      </c>
      <c r="E443" s="80">
        <v>0</v>
      </c>
      <c r="F443" s="56">
        <v>0</v>
      </c>
      <c r="G443" s="56">
        <v>0</v>
      </c>
      <c r="H443" s="56">
        <v>0</v>
      </c>
      <c r="I443" s="56">
        <v>0</v>
      </c>
      <c r="J443" s="56">
        <v>0</v>
      </c>
      <c r="K443" s="56">
        <v>0</v>
      </c>
      <c r="L443" s="56">
        <v>0</v>
      </c>
      <c r="M443" s="56">
        <v>0</v>
      </c>
      <c r="N443" s="56">
        <v>0</v>
      </c>
      <c r="O443" s="56">
        <v>0</v>
      </c>
      <c r="P443" s="56">
        <v>0</v>
      </c>
      <c r="Q443" s="56">
        <v>0</v>
      </c>
      <c r="R443" s="56">
        <v>0</v>
      </c>
      <c r="S443" s="56">
        <v>0</v>
      </c>
      <c r="T443" s="56">
        <v>0</v>
      </c>
      <c r="U443" s="56">
        <f t="shared" si="97"/>
        <v>0</v>
      </c>
      <c r="V443" s="57">
        <f t="shared" si="98"/>
        <v>0</v>
      </c>
    </row>
    <row r="444" spans="1:22" ht="16.5" thickBot="1" x14ac:dyDescent="0.3">
      <c r="A444" s="26" t="s">
        <v>57</v>
      </c>
      <c r="B444" s="58" t="s">
        <v>676</v>
      </c>
      <c r="C444" s="28" t="s">
        <v>17</v>
      </c>
      <c r="D444" s="82">
        <v>0</v>
      </c>
      <c r="E444" s="83">
        <v>0</v>
      </c>
      <c r="F444" s="59">
        <v>0</v>
      </c>
      <c r="G444" s="59">
        <v>0</v>
      </c>
      <c r="H444" s="59">
        <v>0</v>
      </c>
      <c r="I444" s="59">
        <v>0</v>
      </c>
      <c r="J444" s="59">
        <v>0</v>
      </c>
      <c r="K444" s="59">
        <v>0</v>
      </c>
      <c r="L444" s="59">
        <v>0</v>
      </c>
      <c r="M444" s="59">
        <v>0</v>
      </c>
      <c r="N444" s="59">
        <v>0</v>
      </c>
      <c r="O444" s="59">
        <v>0</v>
      </c>
      <c r="P444" s="59">
        <v>0</v>
      </c>
      <c r="Q444" s="59">
        <v>0</v>
      </c>
      <c r="R444" s="59">
        <v>0</v>
      </c>
      <c r="S444" s="59">
        <v>0</v>
      </c>
      <c r="T444" s="59">
        <v>0</v>
      </c>
      <c r="U444" s="59">
        <f t="shared" si="97"/>
        <v>0</v>
      </c>
      <c r="V444" s="60">
        <f t="shared" si="98"/>
        <v>0</v>
      </c>
    </row>
    <row r="445" spans="1:22" x14ac:dyDescent="0.25">
      <c r="A445" s="8" t="s">
        <v>115</v>
      </c>
      <c r="B445" s="9" t="s">
        <v>108</v>
      </c>
      <c r="C445" s="61" t="s">
        <v>224</v>
      </c>
      <c r="D445" s="84"/>
      <c r="E445" s="62"/>
      <c r="F445" s="63"/>
      <c r="G445" s="63"/>
      <c r="H445" s="63"/>
      <c r="I445" s="63"/>
      <c r="J445" s="63"/>
      <c r="K445" s="63"/>
      <c r="L445" s="63"/>
      <c r="M445" s="63"/>
      <c r="N445" s="63"/>
      <c r="O445" s="63"/>
      <c r="P445" s="63"/>
      <c r="Q445" s="63"/>
      <c r="R445" s="63"/>
      <c r="S445" s="63"/>
      <c r="T445" s="63"/>
      <c r="U445" s="63"/>
      <c r="V445" s="64"/>
    </row>
    <row r="446" spans="1:22" ht="78.75" x14ac:dyDescent="0.25">
      <c r="A446" s="65" t="s">
        <v>677</v>
      </c>
      <c r="B446" s="21" t="s">
        <v>678</v>
      </c>
      <c r="C446" s="28" t="s">
        <v>17</v>
      </c>
      <c r="D446" s="82">
        <v>0</v>
      </c>
      <c r="E446" s="56">
        <v>0</v>
      </c>
      <c r="F446" s="66">
        <v>0.193248</v>
      </c>
      <c r="G446" s="66">
        <v>0</v>
      </c>
      <c r="H446" s="66">
        <v>11.191435429999999</v>
      </c>
      <c r="I446" s="66">
        <v>0</v>
      </c>
      <c r="J446" s="66">
        <v>0</v>
      </c>
      <c r="K446" s="66">
        <v>12.26971988</v>
      </c>
      <c r="L446" s="66">
        <v>1.1418771800000016</v>
      </c>
      <c r="M446" s="66">
        <v>1.77</v>
      </c>
      <c r="N446" s="66">
        <v>1.77</v>
      </c>
      <c r="O446" s="66">
        <v>4.8837917200000067</v>
      </c>
      <c r="P446" s="66">
        <v>4.8837917200000067</v>
      </c>
      <c r="Q446" s="66">
        <v>0</v>
      </c>
      <c r="R446" s="66">
        <v>0</v>
      </c>
      <c r="S446" s="66">
        <v>0</v>
      </c>
      <c r="T446" s="66">
        <v>0</v>
      </c>
      <c r="U446" s="66">
        <f t="shared" ref="U446:U448" si="99">G446+I446+K446+M446+O446+Q446+S446</f>
        <v>18.923511600000005</v>
      </c>
      <c r="V446" s="67">
        <f t="shared" ref="V446:V448" si="100">H446+J446+L446+N446+P446+R446+T446</f>
        <v>18.987104330000008</v>
      </c>
    </row>
    <row r="447" spans="1:22" ht="31.5" x14ac:dyDescent="0.25">
      <c r="A447" s="65" t="s">
        <v>118</v>
      </c>
      <c r="B447" s="22" t="s">
        <v>679</v>
      </c>
      <c r="C447" s="28" t="s">
        <v>17</v>
      </c>
      <c r="D447" s="82" t="s">
        <v>224</v>
      </c>
      <c r="E447" s="56" t="s">
        <v>224</v>
      </c>
      <c r="F447" s="66" t="s">
        <v>224</v>
      </c>
      <c r="G447" s="66" t="s">
        <v>224</v>
      </c>
      <c r="H447" s="66" t="s">
        <v>224</v>
      </c>
      <c r="I447" s="66" t="s">
        <v>224</v>
      </c>
      <c r="J447" s="66" t="s">
        <v>224</v>
      </c>
      <c r="K447" s="66" t="s">
        <v>224</v>
      </c>
      <c r="L447" s="66" t="s">
        <v>224</v>
      </c>
      <c r="M447" s="66" t="s">
        <v>224</v>
      </c>
      <c r="N447" s="66" t="s">
        <v>224</v>
      </c>
      <c r="O447" s="66" t="s">
        <v>224</v>
      </c>
      <c r="P447" s="66" t="s">
        <v>224</v>
      </c>
      <c r="Q447" s="66" t="s">
        <v>224</v>
      </c>
      <c r="R447" s="66" t="s">
        <v>224</v>
      </c>
      <c r="S447" s="66" t="s">
        <v>224</v>
      </c>
      <c r="T447" s="66" t="s">
        <v>224</v>
      </c>
      <c r="U447" s="66" t="s">
        <v>224</v>
      </c>
      <c r="V447" s="66" t="s">
        <v>224</v>
      </c>
    </row>
    <row r="448" spans="1:22" ht="31.5" x14ac:dyDescent="0.25">
      <c r="A448" s="65" t="s">
        <v>119</v>
      </c>
      <c r="B448" s="22" t="s">
        <v>680</v>
      </c>
      <c r="C448" s="28" t="s">
        <v>17</v>
      </c>
      <c r="D448" s="82">
        <v>0</v>
      </c>
      <c r="E448" s="56">
        <v>0</v>
      </c>
      <c r="F448" s="66">
        <v>0.193248</v>
      </c>
      <c r="G448" s="66">
        <v>0</v>
      </c>
      <c r="H448" s="66">
        <v>0.85442466000000006</v>
      </c>
      <c r="I448" s="66">
        <v>0</v>
      </c>
      <c r="J448" s="66">
        <v>0</v>
      </c>
      <c r="K448" s="66">
        <v>12.26971988</v>
      </c>
      <c r="L448" s="66">
        <v>1.1418771800000016</v>
      </c>
      <c r="M448" s="66">
        <v>1.77</v>
      </c>
      <c r="N448" s="66">
        <v>1.77</v>
      </c>
      <c r="O448" s="66">
        <v>4.8837917200000067</v>
      </c>
      <c r="P448" s="66">
        <v>4.8837917200000067</v>
      </c>
      <c r="Q448" s="66">
        <v>0</v>
      </c>
      <c r="R448" s="66">
        <v>0</v>
      </c>
      <c r="S448" s="66">
        <v>0</v>
      </c>
      <c r="T448" s="66">
        <v>0</v>
      </c>
      <c r="U448" s="66">
        <f t="shared" si="99"/>
        <v>18.923511600000005</v>
      </c>
      <c r="V448" s="67">
        <f t="shared" si="100"/>
        <v>8.6500935600000091</v>
      </c>
    </row>
    <row r="449" spans="1:22" x14ac:dyDescent="0.25">
      <c r="A449" s="65" t="s">
        <v>120</v>
      </c>
      <c r="B449" s="22" t="s">
        <v>681</v>
      </c>
      <c r="C449" s="28" t="s">
        <v>17</v>
      </c>
      <c r="D449" s="82" t="s">
        <v>224</v>
      </c>
      <c r="E449" s="56" t="s">
        <v>224</v>
      </c>
      <c r="F449" s="66" t="s">
        <v>224</v>
      </c>
      <c r="G449" s="66" t="s">
        <v>224</v>
      </c>
      <c r="H449" s="66" t="s">
        <v>224</v>
      </c>
      <c r="I449" s="66" t="s">
        <v>224</v>
      </c>
      <c r="J449" s="66" t="s">
        <v>224</v>
      </c>
      <c r="K449" s="66" t="s">
        <v>224</v>
      </c>
      <c r="L449" s="66" t="s">
        <v>224</v>
      </c>
      <c r="M449" s="66" t="s">
        <v>224</v>
      </c>
      <c r="N449" s="66" t="s">
        <v>224</v>
      </c>
      <c r="O449" s="66" t="s">
        <v>224</v>
      </c>
      <c r="P449" s="66" t="s">
        <v>224</v>
      </c>
      <c r="Q449" s="66" t="s">
        <v>224</v>
      </c>
      <c r="R449" s="66" t="s">
        <v>224</v>
      </c>
      <c r="S449" s="66" t="s">
        <v>224</v>
      </c>
      <c r="T449" s="66" t="s">
        <v>224</v>
      </c>
      <c r="U449" s="66" t="s">
        <v>224</v>
      </c>
      <c r="V449" s="66" t="s">
        <v>224</v>
      </c>
    </row>
    <row r="450" spans="1:22" ht="33" customHeight="1" x14ac:dyDescent="0.25">
      <c r="A450" s="65" t="s">
        <v>121</v>
      </c>
      <c r="B450" s="21" t="s">
        <v>682</v>
      </c>
      <c r="C450" s="47" t="s">
        <v>224</v>
      </c>
      <c r="D450" s="85" t="s">
        <v>224</v>
      </c>
      <c r="E450" s="56" t="s">
        <v>224</v>
      </c>
      <c r="F450" s="66" t="s">
        <v>224</v>
      </c>
      <c r="G450" s="66" t="s">
        <v>224</v>
      </c>
      <c r="H450" s="66" t="s">
        <v>224</v>
      </c>
      <c r="I450" s="66" t="s">
        <v>224</v>
      </c>
      <c r="J450" s="66" t="s">
        <v>224</v>
      </c>
      <c r="K450" s="66" t="s">
        <v>224</v>
      </c>
      <c r="L450" s="66" t="s">
        <v>224</v>
      </c>
      <c r="M450" s="66" t="s">
        <v>224</v>
      </c>
      <c r="N450" s="66" t="s">
        <v>224</v>
      </c>
      <c r="O450" s="66" t="s">
        <v>224</v>
      </c>
      <c r="P450" s="66" t="s">
        <v>224</v>
      </c>
      <c r="Q450" s="66" t="s">
        <v>224</v>
      </c>
      <c r="R450" s="66" t="s">
        <v>224</v>
      </c>
      <c r="S450" s="66" t="s">
        <v>224</v>
      </c>
      <c r="T450" s="66" t="s">
        <v>224</v>
      </c>
      <c r="U450" s="66" t="s">
        <v>224</v>
      </c>
      <c r="V450" s="66" t="s">
        <v>224</v>
      </c>
    </row>
    <row r="451" spans="1:22" ht="31.5" x14ac:dyDescent="0.25">
      <c r="A451" s="65" t="s">
        <v>683</v>
      </c>
      <c r="B451" s="22" t="s">
        <v>684</v>
      </c>
      <c r="C451" s="28" t="s">
        <v>17</v>
      </c>
      <c r="D451" s="82" t="s">
        <v>224</v>
      </c>
      <c r="E451" s="56" t="s">
        <v>224</v>
      </c>
      <c r="F451" s="66" t="s">
        <v>224</v>
      </c>
      <c r="G451" s="66" t="s">
        <v>224</v>
      </c>
      <c r="H451" s="66" t="s">
        <v>224</v>
      </c>
      <c r="I451" s="66" t="s">
        <v>224</v>
      </c>
      <c r="J451" s="66" t="s">
        <v>224</v>
      </c>
      <c r="K451" s="66" t="s">
        <v>224</v>
      </c>
      <c r="L451" s="66" t="s">
        <v>224</v>
      </c>
      <c r="M451" s="66" t="s">
        <v>224</v>
      </c>
      <c r="N451" s="66" t="s">
        <v>224</v>
      </c>
      <c r="O451" s="66" t="s">
        <v>224</v>
      </c>
      <c r="P451" s="66" t="s">
        <v>224</v>
      </c>
      <c r="Q451" s="66" t="s">
        <v>224</v>
      </c>
      <c r="R451" s="66" t="s">
        <v>224</v>
      </c>
      <c r="S451" s="66" t="s">
        <v>224</v>
      </c>
      <c r="T451" s="66" t="s">
        <v>224</v>
      </c>
      <c r="U451" s="66" t="s">
        <v>224</v>
      </c>
      <c r="V451" s="66" t="s">
        <v>224</v>
      </c>
    </row>
    <row r="452" spans="1:22" ht="31.5" x14ac:dyDescent="0.25">
      <c r="A452" s="65" t="s">
        <v>685</v>
      </c>
      <c r="B452" s="22" t="s">
        <v>686</v>
      </c>
      <c r="C452" s="28" t="s">
        <v>17</v>
      </c>
      <c r="D452" s="82" t="s">
        <v>224</v>
      </c>
      <c r="E452" s="56" t="s">
        <v>224</v>
      </c>
      <c r="F452" s="66" t="s">
        <v>224</v>
      </c>
      <c r="G452" s="66" t="s">
        <v>224</v>
      </c>
      <c r="H452" s="66" t="s">
        <v>224</v>
      </c>
      <c r="I452" s="66" t="s">
        <v>224</v>
      </c>
      <c r="J452" s="66" t="s">
        <v>224</v>
      </c>
      <c r="K452" s="66" t="s">
        <v>224</v>
      </c>
      <c r="L452" s="66" t="s">
        <v>224</v>
      </c>
      <c r="M452" s="66" t="s">
        <v>224</v>
      </c>
      <c r="N452" s="66" t="s">
        <v>224</v>
      </c>
      <c r="O452" s="66" t="s">
        <v>224</v>
      </c>
      <c r="P452" s="66" t="s">
        <v>224</v>
      </c>
      <c r="Q452" s="66" t="s">
        <v>224</v>
      </c>
      <c r="R452" s="66" t="s">
        <v>224</v>
      </c>
      <c r="S452" s="66" t="s">
        <v>224</v>
      </c>
      <c r="T452" s="66" t="s">
        <v>224</v>
      </c>
      <c r="U452" s="66" t="s">
        <v>224</v>
      </c>
      <c r="V452" s="66" t="s">
        <v>224</v>
      </c>
    </row>
    <row r="453" spans="1:22" ht="32.25" thickBot="1" x14ac:dyDescent="0.3">
      <c r="A453" s="68" t="s">
        <v>687</v>
      </c>
      <c r="B453" s="69" t="s">
        <v>688</v>
      </c>
      <c r="C453" s="32" t="s">
        <v>17</v>
      </c>
      <c r="D453" s="78" t="s">
        <v>224</v>
      </c>
      <c r="E453" s="70" t="s">
        <v>224</v>
      </c>
      <c r="F453" s="71" t="s">
        <v>224</v>
      </c>
      <c r="G453" s="71" t="s">
        <v>224</v>
      </c>
      <c r="H453" s="71" t="s">
        <v>224</v>
      </c>
      <c r="I453" s="71" t="s">
        <v>224</v>
      </c>
      <c r="J453" s="71" t="s">
        <v>224</v>
      </c>
      <c r="K453" s="71" t="s">
        <v>224</v>
      </c>
      <c r="L453" s="71" t="s">
        <v>224</v>
      </c>
      <c r="M453" s="71" t="s">
        <v>224</v>
      </c>
      <c r="N453" s="71" t="s">
        <v>224</v>
      </c>
      <c r="O453" s="71" t="s">
        <v>224</v>
      </c>
      <c r="P453" s="71" t="s">
        <v>224</v>
      </c>
      <c r="Q453" s="71" t="s">
        <v>224</v>
      </c>
      <c r="R453" s="71" t="s">
        <v>224</v>
      </c>
      <c r="S453" s="71" t="s">
        <v>224</v>
      </c>
      <c r="T453" s="71" t="s">
        <v>224</v>
      </c>
      <c r="U453" s="71" t="s">
        <v>224</v>
      </c>
      <c r="V453" s="71" t="s">
        <v>224</v>
      </c>
    </row>
    <row r="456" spans="1:22" x14ac:dyDescent="0.25">
      <c r="A456" s="76" t="s">
        <v>689</v>
      </c>
    </row>
    <row r="457" spans="1:22" x14ac:dyDescent="0.25">
      <c r="A457" s="126" t="s">
        <v>690</v>
      </c>
      <c r="B457" s="126"/>
      <c r="C457" s="126"/>
      <c r="D457" s="126"/>
      <c r="E457" s="126"/>
      <c r="F457" s="126"/>
      <c r="G457" s="126"/>
      <c r="H457" s="126"/>
      <c r="I457" s="126"/>
      <c r="J457" s="126"/>
      <c r="K457" s="126"/>
      <c r="L457" s="126"/>
      <c r="M457" s="126"/>
      <c r="N457" s="126"/>
      <c r="O457" s="126"/>
      <c r="P457" s="126"/>
      <c r="Q457" s="126"/>
      <c r="R457" s="126"/>
      <c r="S457" s="126"/>
      <c r="T457" s="126"/>
      <c r="U457" s="126"/>
      <c r="V457" s="126"/>
    </row>
    <row r="458" spans="1:22" x14ac:dyDescent="0.25">
      <c r="A458" s="126" t="s">
        <v>691</v>
      </c>
      <c r="B458" s="126"/>
      <c r="C458" s="126"/>
      <c r="D458" s="126"/>
      <c r="E458" s="126"/>
      <c r="F458" s="126"/>
      <c r="G458" s="126"/>
      <c r="H458" s="126"/>
      <c r="I458" s="126"/>
      <c r="J458" s="126"/>
      <c r="K458" s="126"/>
      <c r="L458" s="126"/>
      <c r="M458" s="126"/>
      <c r="N458" s="126"/>
      <c r="O458" s="126"/>
      <c r="P458" s="126"/>
      <c r="Q458" s="126"/>
      <c r="R458" s="126"/>
      <c r="S458" s="126"/>
      <c r="T458" s="126"/>
      <c r="U458" s="126"/>
      <c r="V458" s="126"/>
    </row>
    <row r="459" spans="1:22" x14ac:dyDescent="0.25">
      <c r="A459" s="126" t="s">
        <v>692</v>
      </c>
      <c r="B459" s="126"/>
      <c r="C459" s="126"/>
      <c r="D459" s="126"/>
      <c r="E459" s="126"/>
      <c r="F459" s="126"/>
      <c r="G459" s="126"/>
      <c r="H459" s="126"/>
      <c r="I459" s="126"/>
      <c r="J459" s="126"/>
      <c r="K459" s="126"/>
      <c r="L459" s="126"/>
      <c r="M459" s="126"/>
      <c r="N459" s="126"/>
      <c r="O459" s="126"/>
      <c r="P459" s="126"/>
      <c r="Q459" s="126"/>
      <c r="R459" s="126"/>
      <c r="S459" s="126"/>
      <c r="T459" s="126"/>
      <c r="U459" s="126"/>
      <c r="V459" s="126"/>
    </row>
    <row r="460" spans="1:22" x14ac:dyDescent="0.25">
      <c r="A460" s="87" t="s">
        <v>693</v>
      </c>
    </row>
    <row r="461" spans="1:22" ht="54" customHeight="1" x14ac:dyDescent="0.25">
      <c r="A461" s="127" t="s">
        <v>694</v>
      </c>
      <c r="B461" s="127"/>
      <c r="C461" s="127"/>
      <c r="D461" s="127"/>
      <c r="E461" s="127"/>
      <c r="F461" s="127"/>
      <c r="G461" s="127"/>
      <c r="H461" s="127"/>
      <c r="I461" s="127"/>
      <c r="J461" s="127"/>
      <c r="K461" s="127"/>
      <c r="L461" s="127"/>
      <c r="M461" s="127"/>
      <c r="N461" s="127"/>
      <c r="O461" s="127"/>
      <c r="P461" s="127"/>
      <c r="Q461" s="127"/>
      <c r="R461" s="127"/>
      <c r="S461" s="127"/>
      <c r="T461" s="127"/>
      <c r="U461" s="127"/>
      <c r="V461" s="127"/>
    </row>
  </sheetData>
  <mergeCells count="38">
    <mergeCell ref="A18:V18"/>
    <mergeCell ref="A6:V7"/>
    <mergeCell ref="A12:B12"/>
    <mergeCell ref="A15:B15"/>
    <mergeCell ref="A9:E9"/>
    <mergeCell ref="A11:D11"/>
    <mergeCell ref="A14:D14"/>
    <mergeCell ref="A22:V22"/>
    <mergeCell ref="A19:A20"/>
    <mergeCell ref="B19:B20"/>
    <mergeCell ref="C19:C20"/>
    <mergeCell ref="G19:H19"/>
    <mergeCell ref="I19:J19"/>
    <mergeCell ref="K19:L19"/>
    <mergeCell ref="M19:N19"/>
    <mergeCell ref="O19:P19"/>
    <mergeCell ref="Q19:R19"/>
    <mergeCell ref="S19:T19"/>
    <mergeCell ref="U19:V19"/>
    <mergeCell ref="A166:V166"/>
    <mergeCell ref="A320:V320"/>
    <mergeCell ref="A370:V371"/>
    <mergeCell ref="A372:A373"/>
    <mergeCell ref="B372:B373"/>
    <mergeCell ref="C372:C373"/>
    <mergeCell ref="G372:H372"/>
    <mergeCell ref="I372:J372"/>
    <mergeCell ref="K372:L372"/>
    <mergeCell ref="M372:N372"/>
    <mergeCell ref="A458:V458"/>
    <mergeCell ref="A459:V459"/>
    <mergeCell ref="A461:V461"/>
    <mergeCell ref="O372:P372"/>
    <mergeCell ref="Q372:R372"/>
    <mergeCell ref="S372:T372"/>
    <mergeCell ref="U372:V372"/>
    <mergeCell ref="A375:B375"/>
    <mergeCell ref="A457:V457"/>
  </mergeCells>
  <printOptions horizontalCentered="1"/>
  <pageMargins left="0" right="0" top="0" bottom="0" header="0" footer="0"/>
  <pageSetup paperSize="8" scale="52" fitToHeight="0" orientation="landscape" r:id="rId1"/>
  <rowBreaks count="2" manualBreakCount="2">
    <brk id="160" max="21" man="1"/>
    <brk id="253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 Ислам Арсенович</dc:creator>
  <cp:lastModifiedBy>Горбоконь Ольга Викторовна</cp:lastModifiedBy>
  <cp:lastPrinted>2017-03-30T13:18:27Z</cp:lastPrinted>
  <dcterms:created xsi:type="dcterms:W3CDTF">2017-03-28T11:54:45Z</dcterms:created>
  <dcterms:modified xsi:type="dcterms:W3CDTF">2017-07-14T13:23:59Z</dcterms:modified>
</cp:coreProperties>
</file>